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LDF\"/>
    </mc:Choice>
  </mc:AlternateContent>
  <xr:revisionPtr revIDLastSave="0" documentId="13_ncr:1_{E8EB1C5B-5354-415D-859B-FCAAFF6431BD}" xr6:coauthVersionLast="47" xr6:coauthVersionMax="47" xr10:uidLastSave="{00000000-0000-0000-0000-000000000000}"/>
  <bookViews>
    <workbookView xWindow="-108" yWindow="-108" windowWidth="23256" windowHeight="12456" xr2:uid="{EFA01493-6E39-44DE-B5B3-FF3AE77751A8}"/>
  </bookViews>
  <sheets>
    <sheet name="F6a_EAEPED_COG ABRIL" sheetId="1" r:id="rId1"/>
    <sheet name="F6a_EAEPED_COG MAYO" sheetId="2" r:id="rId2"/>
    <sheet name="F6a_EAEPED_COG JUNIO" sheetId="3" r:id="rId3"/>
  </sheets>
  <definedNames>
    <definedName name="_xlnm.Print_Area" localSheetId="0">'F6a_EAEPED_COG ABRIL'!$A$1:$I$180</definedName>
    <definedName name="_xlnm.Print_Area" localSheetId="2">'F6a_EAEPED_COG JUNIO'!$A$1:$I$181</definedName>
    <definedName name="_xlnm.Print_Area" localSheetId="1">'F6a_EAEPED_COG MAYO'!$A$1:$I$180</definedName>
    <definedName name="_xlnm.Print_Titles" localSheetId="0">'F6a_EAEPED_COG ABRIL'!$2:$9</definedName>
    <definedName name="_xlnm.Print_Titles" localSheetId="2">'F6a_EAEPED_COG JUNIO'!$2:$9</definedName>
    <definedName name="_xlnm.Print_Titles" localSheetId="1">'F6a_EAEPED_COG MAYO'!$2:$9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8" i="3" l="1"/>
  <c r="I158" i="3" s="1"/>
  <c r="F157" i="3"/>
  <c r="I157" i="3" s="1"/>
  <c r="F156" i="3"/>
  <c r="I156" i="3" s="1"/>
  <c r="F155" i="3"/>
  <c r="I155" i="3" s="1"/>
  <c r="F154" i="3"/>
  <c r="I154" i="3" s="1"/>
  <c r="F153" i="3"/>
  <c r="I153" i="3" s="1"/>
  <c r="F152" i="3"/>
  <c r="I152" i="3" s="1"/>
  <c r="H151" i="3"/>
  <c r="G151" i="3"/>
  <c r="E151" i="3"/>
  <c r="D151" i="3"/>
  <c r="F150" i="3"/>
  <c r="I150" i="3" s="1"/>
  <c r="F149" i="3"/>
  <c r="I149" i="3" s="1"/>
  <c r="F148" i="3"/>
  <c r="H147" i="3"/>
  <c r="G147" i="3"/>
  <c r="E147" i="3"/>
  <c r="D147" i="3"/>
  <c r="F146" i="3"/>
  <c r="I146" i="3" s="1"/>
  <c r="F145" i="3"/>
  <c r="I145" i="3" s="1"/>
  <c r="F144" i="3"/>
  <c r="I144" i="3" s="1"/>
  <c r="F143" i="3"/>
  <c r="I143" i="3" s="1"/>
  <c r="F142" i="3"/>
  <c r="I142" i="3" s="1"/>
  <c r="F141" i="3"/>
  <c r="I141" i="3" s="1"/>
  <c r="F140" i="3"/>
  <c r="I140" i="3" s="1"/>
  <c r="F139" i="3"/>
  <c r="H138" i="3"/>
  <c r="G138" i="3"/>
  <c r="E138" i="3"/>
  <c r="D138" i="3"/>
  <c r="F137" i="3"/>
  <c r="I137" i="3" s="1"/>
  <c r="F136" i="3"/>
  <c r="I136" i="3" s="1"/>
  <c r="F135" i="3"/>
  <c r="I135" i="3" s="1"/>
  <c r="H134" i="3"/>
  <c r="G134" i="3"/>
  <c r="F134" i="3"/>
  <c r="I134" i="3" s="1"/>
  <c r="E134" i="3"/>
  <c r="D134" i="3"/>
  <c r="F133" i="3"/>
  <c r="I133" i="3" s="1"/>
  <c r="F132" i="3"/>
  <c r="I132" i="3" s="1"/>
  <c r="F131" i="3"/>
  <c r="I131" i="3" s="1"/>
  <c r="F130" i="3"/>
  <c r="I130" i="3" s="1"/>
  <c r="F129" i="3"/>
  <c r="I129" i="3" s="1"/>
  <c r="F128" i="3"/>
  <c r="I128" i="3" s="1"/>
  <c r="F127" i="3"/>
  <c r="I127" i="3" s="1"/>
  <c r="F126" i="3"/>
  <c r="I126" i="3" s="1"/>
  <c r="F125" i="3"/>
  <c r="I125" i="3" s="1"/>
  <c r="H124" i="3"/>
  <c r="G124" i="3"/>
  <c r="E124" i="3"/>
  <c r="D124" i="3"/>
  <c r="F123" i="3"/>
  <c r="I123" i="3" s="1"/>
  <c r="F122" i="3"/>
  <c r="I122" i="3" s="1"/>
  <c r="F121" i="3"/>
  <c r="I121" i="3" s="1"/>
  <c r="F120" i="3"/>
  <c r="I120" i="3" s="1"/>
  <c r="F119" i="3"/>
  <c r="I119" i="3" s="1"/>
  <c r="F118" i="3"/>
  <c r="I118" i="3" s="1"/>
  <c r="F117" i="3"/>
  <c r="I117" i="3" s="1"/>
  <c r="F116" i="3"/>
  <c r="I116" i="3" s="1"/>
  <c r="F115" i="3"/>
  <c r="I115" i="3" s="1"/>
  <c r="H114" i="3"/>
  <c r="G114" i="3"/>
  <c r="E114" i="3"/>
  <c r="D114" i="3"/>
  <c r="F113" i="3"/>
  <c r="I113" i="3" s="1"/>
  <c r="F112" i="3"/>
  <c r="I112" i="3" s="1"/>
  <c r="F111" i="3"/>
  <c r="I111" i="3" s="1"/>
  <c r="F110" i="3"/>
  <c r="I110" i="3" s="1"/>
  <c r="F109" i="3"/>
  <c r="I109" i="3" s="1"/>
  <c r="F108" i="3"/>
  <c r="I108" i="3" s="1"/>
  <c r="F107" i="3"/>
  <c r="I107" i="3" s="1"/>
  <c r="F106" i="3"/>
  <c r="I106" i="3" s="1"/>
  <c r="F105" i="3"/>
  <c r="I105" i="3" s="1"/>
  <c r="H104" i="3"/>
  <c r="G104" i="3"/>
  <c r="E104" i="3"/>
  <c r="E85" i="3" s="1"/>
  <c r="D104" i="3"/>
  <c r="F103" i="3"/>
  <c r="I103" i="3" s="1"/>
  <c r="F102" i="3"/>
  <c r="I102" i="3" s="1"/>
  <c r="F101" i="3"/>
  <c r="I101" i="3" s="1"/>
  <c r="F100" i="3"/>
  <c r="I100" i="3" s="1"/>
  <c r="F99" i="3"/>
  <c r="I99" i="3" s="1"/>
  <c r="F98" i="3"/>
  <c r="I98" i="3" s="1"/>
  <c r="F97" i="3"/>
  <c r="I97" i="3" s="1"/>
  <c r="F96" i="3"/>
  <c r="I96" i="3" s="1"/>
  <c r="F95" i="3"/>
  <c r="I95" i="3" s="1"/>
  <c r="H94" i="3"/>
  <c r="G94" i="3"/>
  <c r="E94" i="3"/>
  <c r="D94" i="3"/>
  <c r="F93" i="3"/>
  <c r="I93" i="3" s="1"/>
  <c r="F92" i="3"/>
  <c r="I92" i="3" s="1"/>
  <c r="F91" i="3"/>
  <c r="I91" i="3" s="1"/>
  <c r="F90" i="3"/>
  <c r="I90" i="3" s="1"/>
  <c r="F89" i="3"/>
  <c r="I89" i="3" s="1"/>
  <c r="F88" i="3"/>
  <c r="I88" i="3" s="1"/>
  <c r="F87" i="3"/>
  <c r="H86" i="3"/>
  <c r="G86" i="3"/>
  <c r="E86" i="3"/>
  <c r="D86" i="3"/>
  <c r="D85" i="3" s="1"/>
  <c r="H85" i="3"/>
  <c r="F83" i="3"/>
  <c r="I83" i="3" s="1"/>
  <c r="I82" i="3"/>
  <c r="F82" i="3"/>
  <c r="F81" i="3"/>
  <c r="I81" i="3" s="1"/>
  <c r="F80" i="3"/>
  <c r="I80" i="3" s="1"/>
  <c r="F79" i="3"/>
  <c r="I79" i="3" s="1"/>
  <c r="I78" i="3"/>
  <c r="F78" i="3"/>
  <c r="F77" i="3"/>
  <c r="H76" i="3"/>
  <c r="G76" i="3"/>
  <c r="E76" i="3"/>
  <c r="D76" i="3"/>
  <c r="F75" i="3"/>
  <c r="I75" i="3" s="1"/>
  <c r="F74" i="3"/>
  <c r="I74" i="3" s="1"/>
  <c r="F73" i="3"/>
  <c r="I73" i="3" s="1"/>
  <c r="H72" i="3"/>
  <c r="G72" i="3"/>
  <c r="F72" i="3"/>
  <c r="I72" i="3" s="1"/>
  <c r="E72" i="3"/>
  <c r="D72" i="3"/>
  <c r="F71" i="3"/>
  <c r="I71" i="3" s="1"/>
  <c r="F70" i="3"/>
  <c r="I70" i="3" s="1"/>
  <c r="F69" i="3"/>
  <c r="I69" i="3" s="1"/>
  <c r="F68" i="3"/>
  <c r="I68" i="3" s="1"/>
  <c r="F67" i="3"/>
  <c r="I67" i="3" s="1"/>
  <c r="I66" i="3"/>
  <c r="F66" i="3"/>
  <c r="F65" i="3"/>
  <c r="I65" i="3" s="1"/>
  <c r="F64" i="3"/>
  <c r="I64" i="3" s="1"/>
  <c r="H63" i="3"/>
  <c r="G63" i="3"/>
  <c r="E63" i="3"/>
  <c r="D63" i="3"/>
  <c r="F62" i="3"/>
  <c r="I62" i="3" s="1"/>
  <c r="F61" i="3"/>
  <c r="I61" i="3" s="1"/>
  <c r="F60" i="3"/>
  <c r="F59" i="3" s="1"/>
  <c r="I59" i="3" s="1"/>
  <c r="H59" i="3"/>
  <c r="G59" i="3"/>
  <c r="E59" i="3"/>
  <c r="D59" i="3"/>
  <c r="I58" i="3"/>
  <c r="F58" i="3"/>
  <c r="F57" i="3"/>
  <c r="I57" i="3" s="1"/>
  <c r="F56" i="3"/>
  <c r="I56" i="3" s="1"/>
  <c r="F55" i="3"/>
  <c r="I55" i="3" s="1"/>
  <c r="F54" i="3"/>
  <c r="I54" i="3" s="1"/>
  <c r="F53" i="3"/>
  <c r="I53" i="3" s="1"/>
  <c r="F52" i="3"/>
  <c r="I52" i="3" s="1"/>
  <c r="F51" i="3"/>
  <c r="I51" i="3" s="1"/>
  <c r="F50" i="3"/>
  <c r="H49" i="3"/>
  <c r="G49" i="3"/>
  <c r="E49" i="3"/>
  <c r="D49" i="3"/>
  <c r="I48" i="3"/>
  <c r="F48" i="3"/>
  <c r="F47" i="3"/>
  <c r="I47" i="3" s="1"/>
  <c r="F46" i="3"/>
  <c r="I46" i="3" s="1"/>
  <c r="F45" i="3"/>
  <c r="I45" i="3" s="1"/>
  <c r="F44" i="3"/>
  <c r="I44" i="3" s="1"/>
  <c r="F43" i="3"/>
  <c r="I43" i="3" s="1"/>
  <c r="F42" i="3"/>
  <c r="I42" i="3" s="1"/>
  <c r="F41" i="3"/>
  <c r="I41" i="3" s="1"/>
  <c r="F40" i="3"/>
  <c r="H39" i="3"/>
  <c r="G39" i="3"/>
  <c r="E39" i="3"/>
  <c r="D39" i="3"/>
  <c r="I38" i="3"/>
  <c r="F38" i="3"/>
  <c r="F37" i="3"/>
  <c r="I37" i="3" s="1"/>
  <c r="F36" i="3"/>
  <c r="I36" i="3" s="1"/>
  <c r="F35" i="3"/>
  <c r="I35" i="3" s="1"/>
  <c r="F34" i="3"/>
  <c r="I34" i="3" s="1"/>
  <c r="F33" i="3"/>
  <c r="I33" i="3" s="1"/>
  <c r="F32" i="3"/>
  <c r="I32" i="3" s="1"/>
  <c r="F31" i="3"/>
  <c r="I31" i="3" s="1"/>
  <c r="F30" i="3"/>
  <c r="H29" i="3"/>
  <c r="G29" i="3"/>
  <c r="E29" i="3"/>
  <c r="D29" i="3"/>
  <c r="I28" i="3"/>
  <c r="F28" i="3"/>
  <c r="F27" i="3"/>
  <c r="I27" i="3" s="1"/>
  <c r="F26" i="3"/>
  <c r="I26" i="3" s="1"/>
  <c r="F25" i="3"/>
  <c r="I25" i="3" s="1"/>
  <c r="F24" i="3"/>
  <c r="I24" i="3" s="1"/>
  <c r="F23" i="3"/>
  <c r="I23" i="3" s="1"/>
  <c r="F22" i="3"/>
  <c r="I22" i="3" s="1"/>
  <c r="F21" i="3"/>
  <c r="I21" i="3" s="1"/>
  <c r="F20" i="3"/>
  <c r="H19" i="3"/>
  <c r="G19" i="3"/>
  <c r="E19" i="3"/>
  <c r="D19" i="3"/>
  <c r="I18" i="3"/>
  <c r="F18" i="3"/>
  <c r="F17" i="3"/>
  <c r="I17" i="3" s="1"/>
  <c r="F16" i="3"/>
  <c r="I16" i="3" s="1"/>
  <c r="F15" i="3"/>
  <c r="I15" i="3" s="1"/>
  <c r="F14" i="3"/>
  <c r="I14" i="3" s="1"/>
  <c r="F13" i="3"/>
  <c r="I13" i="3" s="1"/>
  <c r="F12" i="3"/>
  <c r="I12" i="3" s="1"/>
  <c r="H11" i="3"/>
  <c r="H10" i="3" s="1"/>
  <c r="H160" i="3" s="1"/>
  <c r="G11" i="3"/>
  <c r="G10" i="3" s="1"/>
  <c r="E11" i="3"/>
  <c r="D11" i="3"/>
  <c r="E10" i="3"/>
  <c r="E160" i="3" s="1"/>
  <c r="D10" i="3"/>
  <c r="D160" i="3" s="1"/>
  <c r="I158" i="2"/>
  <c r="F158" i="2"/>
  <c r="F157" i="2"/>
  <c r="I157" i="2" s="1"/>
  <c r="F156" i="2"/>
  <c r="I156" i="2" s="1"/>
  <c r="F155" i="2"/>
  <c r="I155" i="2" s="1"/>
  <c r="F154" i="2"/>
  <c r="I154" i="2" s="1"/>
  <c r="F153" i="2"/>
  <c r="I153" i="2" s="1"/>
  <c r="F152" i="2"/>
  <c r="I152" i="2" s="1"/>
  <c r="H151" i="2"/>
  <c r="G151" i="2"/>
  <c r="E151" i="2"/>
  <c r="D151" i="2"/>
  <c r="F150" i="2"/>
  <c r="I150" i="2" s="1"/>
  <c r="F149" i="2"/>
  <c r="I149" i="2" s="1"/>
  <c r="I148" i="2"/>
  <c r="F148" i="2"/>
  <c r="F147" i="2" s="1"/>
  <c r="I147" i="2" s="1"/>
  <c r="H147" i="2"/>
  <c r="G147" i="2"/>
  <c r="E147" i="2"/>
  <c r="D147" i="2"/>
  <c r="I146" i="2"/>
  <c r="F146" i="2"/>
  <c r="F145" i="2"/>
  <c r="I145" i="2" s="1"/>
  <c r="F144" i="2"/>
  <c r="I144" i="2" s="1"/>
  <c r="F143" i="2"/>
  <c r="I143" i="2" s="1"/>
  <c r="I142" i="2"/>
  <c r="F142" i="2"/>
  <c r="F141" i="2"/>
  <c r="I141" i="2" s="1"/>
  <c r="F140" i="2"/>
  <c r="I140" i="2" s="1"/>
  <c r="F139" i="2"/>
  <c r="I139" i="2" s="1"/>
  <c r="H138" i="2"/>
  <c r="G138" i="2"/>
  <c r="E138" i="2"/>
  <c r="D138" i="2"/>
  <c r="F137" i="2"/>
  <c r="I137" i="2" s="1"/>
  <c r="I136" i="2"/>
  <c r="F136" i="2"/>
  <c r="F135" i="2"/>
  <c r="H134" i="2"/>
  <c r="G134" i="2"/>
  <c r="E134" i="2"/>
  <c r="D134" i="2"/>
  <c r="F133" i="2"/>
  <c r="I133" i="2" s="1"/>
  <c r="F132" i="2"/>
  <c r="I132" i="2" s="1"/>
  <c r="F131" i="2"/>
  <c r="I131" i="2" s="1"/>
  <c r="F130" i="2"/>
  <c r="I130" i="2" s="1"/>
  <c r="F129" i="2"/>
  <c r="I129" i="2" s="1"/>
  <c r="F128" i="2"/>
  <c r="I128" i="2" s="1"/>
  <c r="F127" i="2"/>
  <c r="I127" i="2" s="1"/>
  <c r="I126" i="2"/>
  <c r="F126" i="2"/>
  <c r="F125" i="2"/>
  <c r="H124" i="2"/>
  <c r="G124" i="2"/>
  <c r="E124" i="2"/>
  <c r="D124" i="2"/>
  <c r="F123" i="2"/>
  <c r="I123" i="2" s="1"/>
  <c r="F122" i="2"/>
  <c r="I122" i="2" s="1"/>
  <c r="F121" i="2"/>
  <c r="I121" i="2" s="1"/>
  <c r="I120" i="2"/>
  <c r="F120" i="2"/>
  <c r="F119" i="2"/>
  <c r="I119" i="2" s="1"/>
  <c r="F118" i="2"/>
  <c r="I118" i="2" s="1"/>
  <c r="F117" i="2"/>
  <c r="I117" i="2" s="1"/>
  <c r="F116" i="2"/>
  <c r="I116" i="2" s="1"/>
  <c r="F115" i="2"/>
  <c r="H114" i="2"/>
  <c r="G114" i="2"/>
  <c r="E114" i="2"/>
  <c r="D114" i="2"/>
  <c r="F113" i="2"/>
  <c r="I113" i="2" s="1"/>
  <c r="F112" i="2"/>
  <c r="I112" i="2" s="1"/>
  <c r="F111" i="2"/>
  <c r="I111" i="2" s="1"/>
  <c r="I110" i="2"/>
  <c r="F110" i="2"/>
  <c r="F109" i="2"/>
  <c r="I109" i="2" s="1"/>
  <c r="F108" i="2"/>
  <c r="I108" i="2" s="1"/>
  <c r="F107" i="2"/>
  <c r="I107" i="2" s="1"/>
  <c r="F106" i="2"/>
  <c r="I106" i="2" s="1"/>
  <c r="F105" i="2"/>
  <c r="I105" i="2" s="1"/>
  <c r="H104" i="2"/>
  <c r="G104" i="2"/>
  <c r="E104" i="2"/>
  <c r="D104" i="2"/>
  <c r="F103" i="2"/>
  <c r="I103" i="2" s="1"/>
  <c r="F102" i="2"/>
  <c r="I102" i="2" s="1"/>
  <c r="F101" i="2"/>
  <c r="I101" i="2" s="1"/>
  <c r="I100" i="2"/>
  <c r="F100" i="2"/>
  <c r="F99" i="2"/>
  <c r="I99" i="2" s="1"/>
  <c r="F98" i="2"/>
  <c r="I98" i="2" s="1"/>
  <c r="F97" i="2"/>
  <c r="I97" i="2" s="1"/>
  <c r="F96" i="2"/>
  <c r="I96" i="2" s="1"/>
  <c r="I95" i="2"/>
  <c r="F95" i="2"/>
  <c r="F94" i="2" s="1"/>
  <c r="I94" i="2" s="1"/>
  <c r="H94" i="2"/>
  <c r="G94" i="2"/>
  <c r="E94" i="2"/>
  <c r="D94" i="2"/>
  <c r="D85" i="2" s="1"/>
  <c r="I93" i="2"/>
  <c r="F93" i="2"/>
  <c r="F92" i="2"/>
  <c r="I92" i="2" s="1"/>
  <c r="F91" i="2"/>
  <c r="I91" i="2" s="1"/>
  <c r="F90" i="2"/>
  <c r="I90" i="2" s="1"/>
  <c r="F89" i="2"/>
  <c r="I89" i="2" s="1"/>
  <c r="F88" i="2"/>
  <c r="I88" i="2" s="1"/>
  <c r="F87" i="2"/>
  <c r="I87" i="2" s="1"/>
  <c r="H86" i="2"/>
  <c r="G86" i="2"/>
  <c r="E86" i="2"/>
  <c r="D86" i="2"/>
  <c r="H85" i="2"/>
  <c r="G85" i="2"/>
  <c r="E85" i="2"/>
  <c r="F83" i="2"/>
  <c r="I83" i="2" s="1"/>
  <c r="F82" i="2"/>
  <c r="I82" i="2" s="1"/>
  <c r="F81" i="2"/>
  <c r="I81" i="2" s="1"/>
  <c r="I80" i="2"/>
  <c r="F80" i="2"/>
  <c r="F79" i="2"/>
  <c r="I79" i="2" s="1"/>
  <c r="F78" i="2"/>
  <c r="I78" i="2" s="1"/>
  <c r="I77" i="2"/>
  <c r="F77" i="2"/>
  <c r="H76" i="2"/>
  <c r="G76" i="2"/>
  <c r="E76" i="2"/>
  <c r="D76" i="2"/>
  <c r="F75" i="2"/>
  <c r="I75" i="2" s="1"/>
  <c r="F74" i="2"/>
  <c r="F72" i="2" s="1"/>
  <c r="I72" i="2" s="1"/>
  <c r="F73" i="2"/>
  <c r="I73" i="2" s="1"/>
  <c r="H72" i="2"/>
  <c r="G72" i="2"/>
  <c r="E72" i="2"/>
  <c r="D72" i="2"/>
  <c r="F71" i="2"/>
  <c r="I71" i="2" s="1"/>
  <c r="F70" i="2"/>
  <c r="I70" i="2" s="1"/>
  <c r="I69" i="2"/>
  <c r="F69" i="2"/>
  <c r="I68" i="2"/>
  <c r="F68" i="2"/>
  <c r="F67" i="2"/>
  <c r="I67" i="2" s="1"/>
  <c r="F66" i="2"/>
  <c r="I66" i="2" s="1"/>
  <c r="F65" i="2"/>
  <c r="I65" i="2" s="1"/>
  <c r="I64" i="2"/>
  <c r="F64" i="2"/>
  <c r="F63" i="2" s="1"/>
  <c r="I63" i="2" s="1"/>
  <c r="H63" i="2"/>
  <c r="G63" i="2"/>
  <c r="E63" i="2"/>
  <c r="D63" i="2"/>
  <c r="F62" i="2"/>
  <c r="I62" i="2" s="1"/>
  <c r="F61" i="2"/>
  <c r="I61" i="2" s="1"/>
  <c r="F60" i="2"/>
  <c r="I60" i="2" s="1"/>
  <c r="H59" i="2"/>
  <c r="G59" i="2"/>
  <c r="E59" i="2"/>
  <c r="D59" i="2"/>
  <c r="F58" i="2"/>
  <c r="I58" i="2" s="1"/>
  <c r="I57" i="2"/>
  <c r="F57" i="2"/>
  <c r="F56" i="2"/>
  <c r="I56" i="2" s="1"/>
  <c r="F55" i="2"/>
  <c r="I55" i="2" s="1"/>
  <c r="F54" i="2"/>
  <c r="I54" i="2" s="1"/>
  <c r="I53" i="2"/>
  <c r="F53" i="2"/>
  <c r="I52" i="2"/>
  <c r="F52" i="2"/>
  <c r="F51" i="2"/>
  <c r="I51" i="2" s="1"/>
  <c r="F50" i="2"/>
  <c r="I50" i="2" s="1"/>
  <c r="I49" i="2" s="1"/>
  <c r="H49" i="2"/>
  <c r="G49" i="2"/>
  <c r="E49" i="2"/>
  <c r="D49" i="2"/>
  <c r="F48" i="2"/>
  <c r="I48" i="2" s="1"/>
  <c r="I47" i="2"/>
  <c r="F47" i="2"/>
  <c r="F46" i="2"/>
  <c r="I46" i="2" s="1"/>
  <c r="F45" i="2"/>
  <c r="I45" i="2" s="1"/>
  <c r="F44" i="2"/>
  <c r="I44" i="2" s="1"/>
  <c r="F43" i="2"/>
  <c r="I43" i="2" s="1"/>
  <c r="I42" i="2"/>
  <c r="F42" i="2"/>
  <c r="F41" i="2"/>
  <c r="I41" i="2" s="1"/>
  <c r="F40" i="2"/>
  <c r="I40" i="2" s="1"/>
  <c r="H39" i="2"/>
  <c r="G39" i="2"/>
  <c r="E39" i="2"/>
  <c r="D39" i="2"/>
  <c r="F38" i="2"/>
  <c r="I38" i="2" s="1"/>
  <c r="I37" i="2"/>
  <c r="F37" i="2"/>
  <c r="I36" i="2"/>
  <c r="F36" i="2"/>
  <c r="F35" i="2"/>
  <c r="I35" i="2" s="1"/>
  <c r="F34" i="2"/>
  <c r="I34" i="2" s="1"/>
  <c r="F33" i="2"/>
  <c r="I33" i="2" s="1"/>
  <c r="I32" i="2"/>
  <c r="F32" i="2"/>
  <c r="F31" i="2"/>
  <c r="I31" i="2" s="1"/>
  <c r="F30" i="2"/>
  <c r="I30" i="2" s="1"/>
  <c r="H29" i="2"/>
  <c r="G29" i="2"/>
  <c r="F29" i="2"/>
  <c r="E29" i="2"/>
  <c r="D29" i="2"/>
  <c r="F28" i="2"/>
  <c r="I28" i="2" s="1"/>
  <c r="F27" i="2"/>
  <c r="I27" i="2" s="1"/>
  <c r="F26" i="2"/>
  <c r="I26" i="2" s="1"/>
  <c r="F25" i="2"/>
  <c r="I25" i="2" s="1"/>
  <c r="F24" i="2"/>
  <c r="I24" i="2" s="1"/>
  <c r="I23" i="2"/>
  <c r="F23" i="2"/>
  <c r="F22" i="2"/>
  <c r="I22" i="2" s="1"/>
  <c r="I19" i="2" s="1"/>
  <c r="F21" i="2"/>
  <c r="I21" i="2" s="1"/>
  <c r="F20" i="2"/>
  <c r="I20" i="2" s="1"/>
  <c r="H19" i="2"/>
  <c r="H10" i="2" s="1"/>
  <c r="H160" i="2" s="1"/>
  <c r="G19" i="2"/>
  <c r="E19" i="2"/>
  <c r="D19" i="2"/>
  <c r="F18" i="2"/>
  <c r="I18" i="2" s="1"/>
  <c r="F17" i="2"/>
  <c r="I17" i="2" s="1"/>
  <c r="I16" i="2"/>
  <c r="F16" i="2"/>
  <c r="F15" i="2"/>
  <c r="I15" i="2" s="1"/>
  <c r="F14" i="2"/>
  <c r="I14" i="2" s="1"/>
  <c r="F13" i="2"/>
  <c r="I13" i="2" s="1"/>
  <c r="F12" i="2"/>
  <c r="I12" i="2" s="1"/>
  <c r="H11" i="2"/>
  <c r="G11" i="2"/>
  <c r="E11" i="2"/>
  <c r="E10" i="2" s="1"/>
  <c r="E160" i="2" s="1"/>
  <c r="D11" i="2"/>
  <c r="D10" i="2"/>
  <c r="F158" i="1"/>
  <c r="I158" i="1" s="1"/>
  <c r="F157" i="1"/>
  <c r="I157" i="1" s="1"/>
  <c r="F156" i="1"/>
  <c r="I156" i="1" s="1"/>
  <c r="F155" i="1"/>
  <c r="I155" i="1" s="1"/>
  <c r="F154" i="1"/>
  <c r="I154" i="1" s="1"/>
  <c r="F153" i="1"/>
  <c r="I153" i="1" s="1"/>
  <c r="F152" i="1"/>
  <c r="I152" i="1" s="1"/>
  <c r="H151" i="1"/>
  <c r="G151" i="1"/>
  <c r="E151" i="1"/>
  <c r="D151" i="1"/>
  <c r="I150" i="1"/>
  <c r="F150" i="1"/>
  <c r="F149" i="1"/>
  <c r="I149" i="1" s="1"/>
  <c r="F148" i="1"/>
  <c r="I148" i="1" s="1"/>
  <c r="H147" i="1"/>
  <c r="G147" i="1"/>
  <c r="E147" i="1"/>
  <c r="D147" i="1"/>
  <c r="F146" i="1"/>
  <c r="I146" i="1" s="1"/>
  <c r="F145" i="1"/>
  <c r="I145" i="1" s="1"/>
  <c r="I144" i="1"/>
  <c r="F144" i="1"/>
  <c r="F143" i="1"/>
  <c r="I143" i="1" s="1"/>
  <c r="F142" i="1"/>
  <c r="I142" i="1" s="1"/>
  <c r="F141" i="1"/>
  <c r="I141" i="1" s="1"/>
  <c r="F140" i="1"/>
  <c r="I140" i="1" s="1"/>
  <c r="F139" i="1"/>
  <c r="I139" i="1" s="1"/>
  <c r="H138" i="1"/>
  <c r="G138" i="1"/>
  <c r="E138" i="1"/>
  <c r="D138" i="1"/>
  <c r="F137" i="1"/>
  <c r="I137" i="1" s="1"/>
  <c r="F136" i="1"/>
  <c r="I136" i="1" s="1"/>
  <c r="I135" i="1"/>
  <c r="F135" i="1"/>
  <c r="F134" i="1" s="1"/>
  <c r="I134" i="1" s="1"/>
  <c r="H134" i="1"/>
  <c r="G134" i="1"/>
  <c r="E134" i="1"/>
  <c r="D134" i="1"/>
  <c r="I133" i="1"/>
  <c r="F133" i="1"/>
  <c r="F132" i="1"/>
  <c r="I132" i="1" s="1"/>
  <c r="F131" i="1"/>
  <c r="I131" i="1" s="1"/>
  <c r="F130" i="1"/>
  <c r="I130" i="1" s="1"/>
  <c r="I129" i="1"/>
  <c r="F129" i="1"/>
  <c r="F128" i="1"/>
  <c r="I128" i="1" s="1"/>
  <c r="F127" i="1"/>
  <c r="I127" i="1" s="1"/>
  <c r="F126" i="1"/>
  <c r="I126" i="1" s="1"/>
  <c r="I125" i="1"/>
  <c r="F125" i="1"/>
  <c r="F124" i="1" s="1"/>
  <c r="I124" i="1" s="1"/>
  <c r="H124" i="1"/>
  <c r="G124" i="1"/>
  <c r="E124" i="1"/>
  <c r="D124" i="1"/>
  <c r="I123" i="1"/>
  <c r="F123" i="1"/>
  <c r="F122" i="1"/>
  <c r="I122" i="1" s="1"/>
  <c r="F121" i="1"/>
  <c r="I121" i="1" s="1"/>
  <c r="F120" i="1"/>
  <c r="I120" i="1" s="1"/>
  <c r="I119" i="1"/>
  <c r="F119" i="1"/>
  <c r="F118" i="1"/>
  <c r="I118" i="1" s="1"/>
  <c r="F117" i="1"/>
  <c r="I117" i="1" s="1"/>
  <c r="F116" i="1"/>
  <c r="I116" i="1" s="1"/>
  <c r="I115" i="1"/>
  <c r="F115" i="1"/>
  <c r="F114" i="1" s="1"/>
  <c r="I114" i="1" s="1"/>
  <c r="H114" i="1"/>
  <c r="G114" i="1"/>
  <c r="E114" i="1"/>
  <c r="D114" i="1"/>
  <c r="I113" i="1"/>
  <c r="F113" i="1"/>
  <c r="F112" i="1"/>
  <c r="I112" i="1" s="1"/>
  <c r="F111" i="1"/>
  <c r="I111" i="1" s="1"/>
  <c r="F110" i="1"/>
  <c r="I110" i="1" s="1"/>
  <c r="I109" i="1"/>
  <c r="F109" i="1"/>
  <c r="F108" i="1"/>
  <c r="I108" i="1" s="1"/>
  <c r="F107" i="1"/>
  <c r="I107" i="1" s="1"/>
  <c r="F106" i="1"/>
  <c r="I106" i="1" s="1"/>
  <c r="I105" i="1"/>
  <c r="F105" i="1"/>
  <c r="F104" i="1" s="1"/>
  <c r="I104" i="1" s="1"/>
  <c r="H104" i="1"/>
  <c r="G104" i="1"/>
  <c r="E104" i="1"/>
  <c r="E85" i="1" s="1"/>
  <c r="D104" i="1"/>
  <c r="D85" i="1" s="1"/>
  <c r="I103" i="1"/>
  <c r="F103" i="1"/>
  <c r="F102" i="1"/>
  <c r="I102" i="1" s="1"/>
  <c r="F101" i="1"/>
  <c r="I101" i="1" s="1"/>
  <c r="F100" i="1"/>
  <c r="I100" i="1" s="1"/>
  <c r="I99" i="1"/>
  <c r="F99" i="1"/>
  <c r="F98" i="1"/>
  <c r="I98" i="1" s="1"/>
  <c r="F97" i="1"/>
  <c r="I97" i="1" s="1"/>
  <c r="F96" i="1"/>
  <c r="I96" i="1" s="1"/>
  <c r="I95" i="1"/>
  <c r="F95" i="1"/>
  <c r="F94" i="1" s="1"/>
  <c r="I94" i="1" s="1"/>
  <c r="H94" i="1"/>
  <c r="G94" i="1"/>
  <c r="E94" i="1"/>
  <c r="D94" i="1"/>
  <c r="I93" i="1"/>
  <c r="F93" i="1"/>
  <c r="F92" i="1"/>
  <c r="I92" i="1" s="1"/>
  <c r="F91" i="1"/>
  <c r="I91" i="1" s="1"/>
  <c r="F90" i="1"/>
  <c r="I90" i="1" s="1"/>
  <c r="I89" i="1"/>
  <c r="F89" i="1"/>
  <c r="F88" i="1"/>
  <c r="I88" i="1" s="1"/>
  <c r="F87" i="1"/>
  <c r="I87" i="1" s="1"/>
  <c r="H86" i="1"/>
  <c r="H85" i="1" s="1"/>
  <c r="G86" i="1"/>
  <c r="E86" i="1"/>
  <c r="D86" i="1"/>
  <c r="G85" i="1"/>
  <c r="F83" i="1"/>
  <c r="I83" i="1" s="1"/>
  <c r="F82" i="1"/>
  <c r="I82" i="1" s="1"/>
  <c r="F81" i="1"/>
  <c r="I81" i="1" s="1"/>
  <c r="I80" i="1"/>
  <c r="F80" i="1"/>
  <c r="F79" i="1"/>
  <c r="I79" i="1" s="1"/>
  <c r="F78" i="1"/>
  <c r="I78" i="1" s="1"/>
  <c r="F77" i="1"/>
  <c r="F76" i="1" s="1"/>
  <c r="I76" i="1" s="1"/>
  <c r="H76" i="1"/>
  <c r="G76" i="1"/>
  <c r="E76" i="1"/>
  <c r="D76" i="1"/>
  <c r="F75" i="1"/>
  <c r="I75" i="1" s="1"/>
  <c r="I74" i="1"/>
  <c r="F74" i="1"/>
  <c r="F73" i="1"/>
  <c r="I73" i="1" s="1"/>
  <c r="H72" i="1"/>
  <c r="G72" i="1"/>
  <c r="F72" i="1"/>
  <c r="I72" i="1" s="1"/>
  <c r="E72" i="1"/>
  <c r="D72" i="1"/>
  <c r="F71" i="1"/>
  <c r="I71" i="1" s="1"/>
  <c r="F70" i="1"/>
  <c r="I70" i="1" s="1"/>
  <c r="F69" i="1"/>
  <c r="I69" i="1" s="1"/>
  <c r="I68" i="1"/>
  <c r="F68" i="1"/>
  <c r="F67" i="1"/>
  <c r="I67" i="1" s="1"/>
  <c r="F66" i="1"/>
  <c r="I66" i="1" s="1"/>
  <c r="F65" i="1"/>
  <c r="I65" i="1" s="1"/>
  <c r="I64" i="1"/>
  <c r="F64" i="1"/>
  <c r="F63" i="1" s="1"/>
  <c r="I63" i="1" s="1"/>
  <c r="H63" i="1"/>
  <c r="G63" i="1"/>
  <c r="E63" i="1"/>
  <c r="D63" i="1"/>
  <c r="I62" i="1"/>
  <c r="F62" i="1"/>
  <c r="F61" i="1"/>
  <c r="I61" i="1" s="1"/>
  <c r="F60" i="1"/>
  <c r="I60" i="1" s="1"/>
  <c r="I59" i="1"/>
  <c r="H59" i="1"/>
  <c r="G59" i="1"/>
  <c r="F59" i="1"/>
  <c r="E59" i="1"/>
  <c r="D59" i="1"/>
  <c r="F58" i="1"/>
  <c r="I58" i="1" s="1"/>
  <c r="F57" i="1"/>
  <c r="I57" i="1" s="1"/>
  <c r="I56" i="1"/>
  <c r="F56" i="1"/>
  <c r="F55" i="1"/>
  <c r="I55" i="1" s="1"/>
  <c r="F54" i="1"/>
  <c r="I54" i="1" s="1"/>
  <c r="F53" i="1"/>
  <c r="I53" i="1" s="1"/>
  <c r="I52" i="1"/>
  <c r="F52" i="1"/>
  <c r="F51" i="1"/>
  <c r="I51" i="1" s="1"/>
  <c r="F50" i="1"/>
  <c r="I50" i="1" s="1"/>
  <c r="H49" i="1"/>
  <c r="G49" i="1"/>
  <c r="E49" i="1"/>
  <c r="D49" i="1"/>
  <c r="F48" i="1"/>
  <c r="I48" i="1" s="1"/>
  <c r="F47" i="1"/>
  <c r="I47" i="1" s="1"/>
  <c r="I46" i="1"/>
  <c r="F46" i="1"/>
  <c r="F45" i="1"/>
  <c r="I45" i="1" s="1"/>
  <c r="F44" i="1"/>
  <c r="I44" i="1" s="1"/>
  <c r="F43" i="1"/>
  <c r="I43" i="1" s="1"/>
  <c r="I42" i="1"/>
  <c r="F42" i="1"/>
  <c r="F41" i="1"/>
  <c r="I41" i="1" s="1"/>
  <c r="F40" i="1"/>
  <c r="I40" i="1" s="1"/>
  <c r="H39" i="1"/>
  <c r="G39" i="1"/>
  <c r="E39" i="1"/>
  <c r="D39" i="1"/>
  <c r="F38" i="1"/>
  <c r="I38" i="1" s="1"/>
  <c r="F37" i="1"/>
  <c r="I37" i="1" s="1"/>
  <c r="I36" i="1"/>
  <c r="F36" i="1"/>
  <c r="F35" i="1"/>
  <c r="I35" i="1" s="1"/>
  <c r="F34" i="1"/>
  <c r="I34" i="1" s="1"/>
  <c r="F33" i="1"/>
  <c r="I33" i="1" s="1"/>
  <c r="I32" i="1"/>
  <c r="F32" i="1"/>
  <c r="F31" i="1"/>
  <c r="I31" i="1" s="1"/>
  <c r="F30" i="1"/>
  <c r="I30" i="1" s="1"/>
  <c r="I29" i="1" s="1"/>
  <c r="H29" i="1"/>
  <c r="G29" i="1"/>
  <c r="E29" i="1"/>
  <c r="D29" i="1"/>
  <c r="F28" i="1"/>
  <c r="I28" i="1" s="1"/>
  <c r="F27" i="1"/>
  <c r="I27" i="1" s="1"/>
  <c r="I26" i="1"/>
  <c r="F26" i="1"/>
  <c r="F25" i="1"/>
  <c r="I25" i="1" s="1"/>
  <c r="F24" i="1"/>
  <c r="I24" i="1" s="1"/>
  <c r="F23" i="1"/>
  <c r="I23" i="1" s="1"/>
  <c r="I22" i="1"/>
  <c r="F22" i="1"/>
  <c r="F21" i="1"/>
  <c r="I21" i="1" s="1"/>
  <c r="F20" i="1"/>
  <c r="I20" i="1" s="1"/>
  <c r="H19" i="1"/>
  <c r="G19" i="1"/>
  <c r="G10" i="1" s="1"/>
  <c r="G160" i="1" s="1"/>
  <c r="E19" i="1"/>
  <c r="D19" i="1"/>
  <c r="F18" i="1"/>
  <c r="I18" i="1" s="1"/>
  <c r="F17" i="1"/>
  <c r="I17" i="1" s="1"/>
  <c r="I16" i="1"/>
  <c r="F16" i="1"/>
  <c r="F15" i="1"/>
  <c r="I15" i="1" s="1"/>
  <c r="F14" i="1"/>
  <c r="I14" i="1" s="1"/>
  <c r="F13" i="1"/>
  <c r="I13" i="1" s="1"/>
  <c r="I12" i="1"/>
  <c r="F12" i="1"/>
  <c r="H11" i="1"/>
  <c r="H10" i="1" s="1"/>
  <c r="G11" i="1"/>
  <c r="E11" i="1"/>
  <c r="E10" i="1" s="1"/>
  <c r="E160" i="1" s="1"/>
  <c r="D11" i="1"/>
  <c r="D10" i="1" s="1"/>
  <c r="D160" i="1" s="1"/>
  <c r="I19" i="1" l="1"/>
  <c r="I11" i="2"/>
  <c r="H160" i="1"/>
  <c r="I29" i="2"/>
  <c r="I39" i="2"/>
  <c r="I11" i="1"/>
  <c r="I10" i="1" s="1"/>
  <c r="I49" i="1"/>
  <c r="I39" i="1"/>
  <c r="F19" i="1"/>
  <c r="F29" i="1"/>
  <c r="F39" i="1"/>
  <c r="F49" i="1"/>
  <c r="F86" i="1"/>
  <c r="F11" i="2"/>
  <c r="F10" i="2" s="1"/>
  <c r="F19" i="2"/>
  <c r="F124" i="2"/>
  <c r="I124" i="2" s="1"/>
  <c r="I125" i="2"/>
  <c r="F151" i="1"/>
  <c r="I151" i="1" s="1"/>
  <c r="G10" i="2"/>
  <c r="G160" i="2" s="1"/>
  <c r="F49" i="2"/>
  <c r="F114" i="2"/>
  <c r="I114" i="2" s="1"/>
  <c r="I115" i="2"/>
  <c r="I11" i="3"/>
  <c r="F94" i="3"/>
  <c r="I94" i="3" s="1"/>
  <c r="F104" i="3"/>
  <c r="I104" i="3" s="1"/>
  <c r="F147" i="3"/>
  <c r="I147" i="3" s="1"/>
  <c r="I148" i="3"/>
  <c r="G85" i="3"/>
  <c r="D160" i="2"/>
  <c r="F11" i="1"/>
  <c r="F10" i="1" s="1"/>
  <c r="F59" i="2"/>
  <c r="I59" i="2" s="1"/>
  <c r="I74" i="2"/>
  <c r="F76" i="2"/>
  <c r="I76" i="2" s="1"/>
  <c r="F63" i="3"/>
  <c r="I63" i="3" s="1"/>
  <c r="I77" i="1"/>
  <c r="F86" i="2"/>
  <c r="F138" i="2"/>
  <c r="I138" i="2" s="1"/>
  <c r="F151" i="2"/>
  <c r="I151" i="2" s="1"/>
  <c r="F124" i="3"/>
  <c r="I124" i="3" s="1"/>
  <c r="F138" i="3"/>
  <c r="I138" i="3" s="1"/>
  <c r="I139" i="3"/>
  <c r="F138" i="1"/>
  <c r="I138" i="1" s="1"/>
  <c r="F39" i="2"/>
  <c r="F11" i="3"/>
  <c r="F19" i="3"/>
  <c r="F29" i="3"/>
  <c r="F39" i="3"/>
  <c r="F49" i="3"/>
  <c r="F76" i="3"/>
  <c r="I76" i="3" s="1"/>
  <c r="I77" i="3"/>
  <c r="F86" i="3"/>
  <c r="F151" i="3"/>
  <c r="I151" i="3" s="1"/>
  <c r="F147" i="1"/>
  <c r="I147" i="1" s="1"/>
  <c r="F104" i="2"/>
  <c r="I104" i="2" s="1"/>
  <c r="F134" i="2"/>
  <c r="I134" i="2" s="1"/>
  <c r="I135" i="2"/>
  <c r="G160" i="3"/>
  <c r="I20" i="3"/>
  <c r="I19" i="3" s="1"/>
  <c r="I30" i="3"/>
  <c r="I29" i="3" s="1"/>
  <c r="I40" i="3"/>
  <c r="I39" i="3" s="1"/>
  <c r="I50" i="3"/>
  <c r="I49" i="3" s="1"/>
  <c r="I60" i="3"/>
  <c r="I87" i="3"/>
  <c r="F114" i="3"/>
  <c r="I114" i="3" s="1"/>
  <c r="I10" i="3" l="1"/>
  <c r="I86" i="1"/>
  <c r="I85" i="1" s="1"/>
  <c r="I160" i="1" s="1"/>
  <c r="F85" i="1"/>
  <c r="F160" i="1" s="1"/>
  <c r="F10" i="3"/>
  <c r="F160" i="3" s="1"/>
  <c r="I86" i="2"/>
  <c r="I85" i="2" s="1"/>
  <c r="F85" i="2"/>
  <c r="F160" i="2" s="1"/>
  <c r="I86" i="3"/>
  <c r="I85" i="3" s="1"/>
  <c r="F85" i="3"/>
  <c r="I10" i="2"/>
  <c r="I160" i="2" l="1"/>
  <c r="I160" i="3"/>
</calcChain>
</file>

<file path=xl/sharedStrings.xml><?xml version="1.0" encoding="utf-8"?>
<sst xmlns="http://schemas.openxmlformats.org/spreadsheetml/2006/main" count="486" uniqueCount="91">
  <si>
    <t>MUNICIPIO DE TEPETITLÁN (a)</t>
  </si>
  <si>
    <t>Estado Analítico del Ejercicio del Presupuesto de Egresos Detallado - LDF</t>
  </si>
  <si>
    <t xml:space="preserve">Clasificación por Objeto del Gasto (Capítulo y Concepto) </t>
  </si>
  <si>
    <t>Del 1 de Enero al 30 de Abril de 2024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</si>
  <si>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</si>
  <si>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</si>
  <si>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</si>
  <si>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</si>
  <si>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</si>
  <si>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</si>
  <si>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</si>
  <si>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</si>
  <si>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</si>
  <si>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</si>
  <si>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</si>
  <si>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</si>
  <si>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</si>
  <si>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</si>
  <si>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</si>
  <si>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</si>
  <si>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</si>
  <si>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</si>
  <si>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</si>
  <si>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</si>
  <si>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</si>
  <si>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</si>
  <si>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</si>
  <si>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</si>
  <si>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</si>
  <si>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</si>
  <si>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</si>
  <si>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</si>
  <si>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</si>
  <si>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</si>
  <si>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</si>
  <si>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</si>
  <si>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</si>
  <si>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</si>
  <si>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</si>
  <si>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</si>
  <si>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</si>
  <si>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</si>
  <si>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</si>
  <si>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</si>
  <si>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</si>
  <si>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</si>
  <si>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</si>
  <si>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</si>
  <si>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</si>
  <si>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</si>
  <si>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</si>
  <si>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</si>
  <si>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</si>
  <si>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</si>
  <si>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</si>
  <si>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</si>
  <si>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</si>
  <si>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</si>
  <si>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</si>
  <si>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</si>
  <si>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</si>
  <si>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</si>
  <si>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</si>
  <si>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</si>
  <si>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</si>
  <si>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</si>
  <si>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</si>
  <si>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</si>
  <si>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</si>
  <si>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</si>
  <si>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</si>
  <si>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</si>
  <si>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</si>
  <si>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</si>
  <si>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</si>
  <si>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</si>
  <si>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</si>
  <si>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</si>
  <si>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</si>
  <si>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</si>
  <si>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</si>
  <si>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</si>
  <si>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</si>
  <si>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</si>
  <si>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</si>
  <si>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</si>
  <si>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</si>
  <si>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</si>
  <si>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</si>
  <si>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Del 1 de Enero al 31 de Mayo de 2024 (b)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</si>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</sst>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indent="3"/>
    </xf>
    <xf numFmtId="0" fontId="1" fillId="0" borderId="11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4" fontId="1" fillId="0" borderId="0" xfId="1" applyFont="1"/>
    <xf numFmtId="44" fontId="2" fillId="2" borderId="1" xfId="1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4" fontId="2" fillId="2" borderId="9" xfId="1" applyFont="1" applyFill="1" applyBorder="1" applyAlignment="1">
      <alignment horizontal="center" vertical="center"/>
    </xf>
    <xf numFmtId="44" fontId="2" fillId="2" borderId="10" xfId="1" applyFont="1" applyFill="1" applyBorder="1" applyAlignment="1">
      <alignment horizontal="center" vertical="center"/>
    </xf>
    <xf numFmtId="44" fontId="2" fillId="2" borderId="6" xfId="1" applyFont="1" applyFill="1" applyBorder="1" applyAlignment="1">
      <alignment horizontal="center" vertical="center"/>
    </xf>
    <xf numFmtId="44" fontId="2" fillId="2" borderId="7" xfId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center" vertical="center"/>
    </xf>
    <xf numFmtId="44" fontId="2" fillId="2" borderId="13" xfId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/>
    </xf>
    <xf numFmtId="44" fontId="2" fillId="0" borderId="13" xfId="1" applyFont="1" applyBorder="1" applyAlignment="1">
      <alignment horizontal="right" vertical="center"/>
    </xf>
    <xf numFmtId="44" fontId="1" fillId="0" borderId="13" xfId="1" applyFont="1" applyBorder="1" applyAlignment="1">
      <alignment horizontal="right" vertical="center"/>
    </xf>
    <xf numFmtId="44" fontId="1" fillId="0" borderId="11" xfId="1" applyFont="1" applyBorder="1" applyAlignment="1">
      <alignment horizontal="right" vertical="center"/>
    </xf>
    <xf numFmtId="44" fontId="1" fillId="0" borderId="17" xfId="1" applyFont="1" applyBorder="1" applyAlignment="1">
      <alignment horizontal="right" vertical="center"/>
    </xf>
    <xf numFmtId="44" fontId="1" fillId="0" borderId="16" xfId="1" applyFont="1" applyBorder="1" applyAlignment="1">
      <alignment horizontal="right" vertical="center"/>
    </xf>
    <xf numFmtId="44" fontId="2" fillId="0" borderId="20" xfId="1" applyFont="1" applyBorder="1" applyAlignment="1">
      <alignment horizontal="right" vertical="center"/>
    </xf>
    <xf numFmtId="44" fontId="1" fillId="0" borderId="14" xfId="1" applyFont="1" applyBorder="1" applyAlignment="1">
      <alignment horizontal="right" vertical="center"/>
    </xf>
    <xf numFmtId="44" fontId="1" fillId="0" borderId="12" xfId="1" applyFont="1" applyBorder="1" applyAlignment="1">
      <alignment horizontal="right" vertical="center"/>
    </xf>
    <xf numFmtId="44" fontId="1" fillId="0" borderId="13" xfId="1" applyFont="1" applyBorder="1" applyAlignment="1">
      <alignment horizontal="right" vertical="center" wrapText="1"/>
    </xf>
    <xf numFmtId="44" fontId="1" fillId="0" borderId="11" xfId="1" applyFont="1" applyBorder="1" applyAlignment="1">
      <alignment horizontal="right" vertical="center" wrapText="1"/>
    </xf>
    <xf numFmtId="44" fontId="1" fillId="0" borderId="17" xfId="1" applyFont="1" applyBorder="1" applyAlignment="1">
      <alignment horizontal="right" vertical="center" wrapText="1"/>
    </xf>
    <xf numFmtId="44" fontId="1" fillId="0" borderId="16" xfId="1" applyFont="1" applyBorder="1" applyAlignment="1">
      <alignment horizontal="right" vertical="center" wrapText="1"/>
    </xf>
    <xf numFmtId="44" fontId="2" fillId="0" borderId="20" xfId="1" applyFont="1" applyBorder="1" applyAlignment="1">
      <alignment horizontal="right" vertical="center" wrapText="1"/>
    </xf>
    <xf numFmtId="44" fontId="2" fillId="0" borderId="13" xfId="1" applyFont="1" applyBorder="1" applyAlignment="1">
      <alignment horizontal="right" vertical="center" wrapText="1"/>
    </xf>
    <xf numFmtId="44" fontId="1" fillId="0" borderId="14" xfId="1" applyFont="1" applyBorder="1" applyAlignment="1">
      <alignment horizontal="right" vertical="center" wrapText="1"/>
    </xf>
    <xf numFmtId="44" fontId="1" fillId="0" borderId="12" xfId="1" applyFont="1" applyBorder="1" applyAlignment="1">
      <alignment horizontal="right" vertical="center" wrapText="1"/>
    </xf>
    <xf numFmtId="44" fontId="1" fillId="0" borderId="0" xfId="1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22860</xdr:rowOff>
    </xdr:from>
    <xdr:to>
      <xdr:col>2</xdr:col>
      <xdr:colOff>403860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1F1EBB-1F88-414B-999D-82D0752A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5740"/>
          <a:ext cx="11277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176</xdr:row>
      <xdr:rowOff>104141</xdr:rowOff>
    </xdr:from>
    <xdr:to>
      <xdr:col>8</xdr:col>
      <xdr:colOff>724528</xdr:colOff>
      <xdr:row>179</xdr:row>
      <xdr:rowOff>7598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2D7D0C42-6B06-4CA6-9DA6-BA507FFE9E3C}"/>
            </a:ext>
          </a:extLst>
        </xdr:cNvPr>
        <xdr:cNvSpPr txBox="1"/>
      </xdr:nvSpPr>
      <xdr:spPr>
        <a:xfrm>
          <a:off x="295275" y="30850841"/>
          <a:ext cx="9859003" cy="417807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05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174</xdr:row>
      <xdr:rowOff>160020</xdr:rowOff>
    </xdr:from>
    <xdr:to>
      <xdr:col>8</xdr:col>
      <xdr:colOff>734048</xdr:colOff>
      <xdr:row>176</xdr:row>
      <xdr:rowOff>47566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19B8D7F1-BFD9-4874-A99F-BE2E57AEBE2E}"/>
            </a:ext>
          </a:extLst>
        </xdr:cNvPr>
        <xdr:cNvSpPr txBox="1"/>
      </xdr:nvSpPr>
      <xdr:spPr>
        <a:xfrm>
          <a:off x="276225" y="30563820"/>
          <a:ext cx="9887573" cy="23044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721361</xdr:colOff>
      <xdr:row>161</xdr:row>
      <xdr:rowOff>106045</xdr:rowOff>
    </xdr:from>
    <xdr:to>
      <xdr:col>2</xdr:col>
      <xdr:colOff>2427450</xdr:colOff>
      <xdr:row>166</xdr:row>
      <xdr:rowOff>99060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9CB81FD2-87F7-440F-94B1-E18BBF79B35B}"/>
            </a:ext>
          </a:extLst>
        </xdr:cNvPr>
        <xdr:cNvSpPr txBox="1"/>
      </xdr:nvSpPr>
      <xdr:spPr>
        <a:xfrm>
          <a:off x="995681" y="28856305"/>
          <a:ext cx="2460469" cy="86931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9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</a:t>
          </a:r>
        </a:p>
        <a:p>
          <a:pPr algn="ctr">
            <a:lnSpc>
              <a:spcPts val="500"/>
            </a:lnSpc>
            <a:spcAft>
              <a:spcPts val="200"/>
            </a:spcAft>
          </a:pPr>
          <a:endParaRPr lang="es-MX" sz="3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</a:t>
          </a:r>
          <a:r>
            <a:rPr lang="es-MX" sz="8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SANTIAGO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2613690</xdr:colOff>
      <xdr:row>161</xdr:row>
      <xdr:rowOff>116536</xdr:rowOff>
    </xdr:from>
    <xdr:to>
      <xdr:col>5</xdr:col>
      <xdr:colOff>71883</xdr:colOff>
      <xdr:row>166</xdr:row>
      <xdr:rowOff>145112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A9CF99CC-DE26-47F5-970A-9BF2FACFD3BF}"/>
            </a:ext>
          </a:extLst>
        </xdr:cNvPr>
        <xdr:cNvSpPr txBox="1"/>
      </xdr:nvSpPr>
      <xdr:spPr>
        <a:xfrm>
          <a:off x="3642390" y="28866796"/>
          <a:ext cx="3020793" cy="90487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289617</xdr:colOff>
      <xdr:row>161</xdr:row>
      <xdr:rowOff>59247</xdr:rowOff>
    </xdr:from>
    <xdr:to>
      <xdr:col>8</xdr:col>
      <xdr:colOff>111816</xdr:colOff>
      <xdr:row>166</xdr:row>
      <xdr:rowOff>56795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9EC17192-3E73-4EE8-871E-14CDEF334768}"/>
            </a:ext>
          </a:extLst>
        </xdr:cNvPr>
        <xdr:cNvSpPr txBox="1"/>
      </xdr:nvSpPr>
      <xdr:spPr>
        <a:xfrm>
          <a:off x="6880917" y="28809507"/>
          <a:ext cx="2656839" cy="87384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GARCIA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2</xdr:col>
      <xdr:colOff>388620</xdr:colOff>
      <xdr:row>5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79267A-4B7F-4283-8B69-6222535A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213360"/>
          <a:ext cx="11201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176</xdr:row>
      <xdr:rowOff>135891</xdr:rowOff>
    </xdr:from>
    <xdr:to>
      <xdr:col>8</xdr:col>
      <xdr:colOff>635628</xdr:colOff>
      <xdr:row>179</xdr:row>
      <xdr:rowOff>32998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94D2EF0-8FF0-4F9C-8010-3E7375B19E21}"/>
            </a:ext>
          </a:extLst>
        </xdr:cNvPr>
        <xdr:cNvSpPr txBox="1"/>
      </xdr:nvSpPr>
      <xdr:spPr>
        <a:xfrm>
          <a:off x="209550" y="31923991"/>
          <a:ext cx="9836778" cy="430507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05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231775</xdr:colOff>
      <xdr:row>175</xdr:row>
      <xdr:rowOff>1270</xdr:rowOff>
    </xdr:from>
    <xdr:to>
      <xdr:col>8</xdr:col>
      <xdr:colOff>686423</xdr:colOff>
      <xdr:row>176</xdr:row>
      <xdr:rowOff>66616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E103A31-6FCA-48B7-91A9-C1ABCB7DFD7B}"/>
            </a:ext>
          </a:extLst>
        </xdr:cNvPr>
        <xdr:cNvSpPr txBox="1"/>
      </xdr:nvSpPr>
      <xdr:spPr>
        <a:xfrm>
          <a:off x="231775" y="31611570"/>
          <a:ext cx="9865348" cy="24314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378461</xdr:colOff>
      <xdr:row>168</xdr:row>
      <xdr:rowOff>118745</xdr:rowOff>
    </xdr:from>
    <xdr:to>
      <xdr:col>2</xdr:col>
      <xdr:colOff>2084550</xdr:colOff>
      <xdr:row>173</xdr:row>
      <xdr:rowOff>111760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F4A86AE3-20D9-4EB7-9B77-BCFE901B5987}"/>
            </a:ext>
          </a:extLst>
        </xdr:cNvPr>
        <xdr:cNvSpPr txBox="1"/>
      </xdr:nvSpPr>
      <xdr:spPr>
        <a:xfrm>
          <a:off x="657861" y="30484445"/>
          <a:ext cx="2455389" cy="88201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9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</a:t>
          </a:r>
        </a:p>
        <a:p>
          <a:pPr algn="ctr">
            <a:lnSpc>
              <a:spcPts val="500"/>
            </a:lnSpc>
            <a:spcAft>
              <a:spcPts val="200"/>
            </a:spcAft>
          </a:pPr>
          <a:endParaRPr lang="es-MX" sz="3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</a:t>
          </a:r>
          <a:r>
            <a:rPr lang="es-MX" sz="8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SANTIAGO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2435890</xdr:colOff>
      <xdr:row>168</xdr:row>
      <xdr:rowOff>78436</xdr:rowOff>
    </xdr:from>
    <xdr:to>
      <xdr:col>4</xdr:col>
      <xdr:colOff>1202183</xdr:colOff>
      <xdr:row>173</xdr:row>
      <xdr:rowOff>107012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76C9D38F-A29F-4124-AB1A-EAB0002CA1C6}"/>
            </a:ext>
          </a:extLst>
        </xdr:cNvPr>
        <xdr:cNvSpPr txBox="1"/>
      </xdr:nvSpPr>
      <xdr:spPr>
        <a:xfrm>
          <a:off x="3464590" y="30444136"/>
          <a:ext cx="3008093" cy="91757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442017</xdr:colOff>
      <xdr:row>168</xdr:row>
      <xdr:rowOff>71947</xdr:rowOff>
    </xdr:from>
    <xdr:to>
      <xdr:col>8</xdr:col>
      <xdr:colOff>264216</xdr:colOff>
      <xdr:row>173</xdr:row>
      <xdr:rowOff>69495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FCA9135A-8C0E-4DDA-A624-8DFFAFF12705}"/>
            </a:ext>
          </a:extLst>
        </xdr:cNvPr>
        <xdr:cNvSpPr txBox="1"/>
      </xdr:nvSpPr>
      <xdr:spPr>
        <a:xfrm>
          <a:off x="7020617" y="30437647"/>
          <a:ext cx="2654299" cy="88654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GARCIA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22860</xdr:rowOff>
    </xdr:from>
    <xdr:to>
      <xdr:col>2</xdr:col>
      <xdr:colOff>381000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13C0B4-D96C-4E5E-B586-75F6A84A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205740"/>
          <a:ext cx="11277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177</xdr:row>
      <xdr:rowOff>97791</xdr:rowOff>
    </xdr:from>
    <xdr:to>
      <xdr:col>8</xdr:col>
      <xdr:colOff>724528</xdr:colOff>
      <xdr:row>179</xdr:row>
      <xdr:rowOff>172698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3BB98DD2-EF86-4F25-93E2-28B84CC317AC}"/>
            </a:ext>
          </a:extLst>
        </xdr:cNvPr>
        <xdr:cNvSpPr txBox="1"/>
      </xdr:nvSpPr>
      <xdr:spPr>
        <a:xfrm>
          <a:off x="298450" y="32063691"/>
          <a:ext cx="9836778" cy="430507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05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3175</xdr:colOff>
      <xdr:row>175</xdr:row>
      <xdr:rowOff>128270</xdr:rowOff>
    </xdr:from>
    <xdr:to>
      <xdr:col>8</xdr:col>
      <xdr:colOff>737223</xdr:colOff>
      <xdr:row>177</xdr:row>
      <xdr:rowOff>15816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73A06874-AAB2-4C86-95AE-10D2FD842E2D}"/>
            </a:ext>
          </a:extLst>
        </xdr:cNvPr>
        <xdr:cNvSpPr txBox="1"/>
      </xdr:nvSpPr>
      <xdr:spPr>
        <a:xfrm>
          <a:off x="282575" y="31738570"/>
          <a:ext cx="9865348" cy="24314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721361</xdr:colOff>
      <xdr:row>161</xdr:row>
      <xdr:rowOff>106045</xdr:rowOff>
    </xdr:from>
    <xdr:to>
      <xdr:col>2</xdr:col>
      <xdr:colOff>2427450</xdr:colOff>
      <xdr:row>166</xdr:row>
      <xdr:rowOff>99060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10FE3C13-E08F-4765-B40F-4D43D7FF1091}"/>
            </a:ext>
          </a:extLst>
        </xdr:cNvPr>
        <xdr:cNvSpPr txBox="1"/>
      </xdr:nvSpPr>
      <xdr:spPr>
        <a:xfrm>
          <a:off x="995681" y="28856305"/>
          <a:ext cx="2460469" cy="86931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9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</a:t>
          </a:r>
        </a:p>
        <a:p>
          <a:pPr algn="ctr">
            <a:lnSpc>
              <a:spcPts val="500"/>
            </a:lnSpc>
            <a:spcAft>
              <a:spcPts val="200"/>
            </a:spcAft>
          </a:pPr>
          <a:endParaRPr lang="es-MX" sz="3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MARIANE HERNANDEZ</a:t>
          </a:r>
          <a:r>
            <a:rPr lang="es-MX" sz="8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SANTIAGO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TESORERO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2613690</xdr:colOff>
      <xdr:row>161</xdr:row>
      <xdr:rowOff>116536</xdr:rowOff>
    </xdr:from>
    <xdr:to>
      <xdr:col>5</xdr:col>
      <xdr:colOff>71883</xdr:colOff>
      <xdr:row>166</xdr:row>
      <xdr:rowOff>145112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4D39CCC7-6394-4A3B-B0B1-CEF584336C5C}"/>
            </a:ext>
          </a:extLst>
        </xdr:cNvPr>
        <xdr:cNvSpPr txBox="1"/>
      </xdr:nvSpPr>
      <xdr:spPr>
        <a:xfrm>
          <a:off x="3642390" y="28866796"/>
          <a:ext cx="3020793" cy="90487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4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ELABORÓ Y AUTORIZÓ: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ING. ELÍAS CASTILLO MARTÍNEZ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PRESIDENTE MUNICIPAL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289617</xdr:colOff>
      <xdr:row>161</xdr:row>
      <xdr:rowOff>59247</xdr:rowOff>
    </xdr:from>
    <xdr:to>
      <xdr:col>8</xdr:col>
      <xdr:colOff>111816</xdr:colOff>
      <xdr:row>166</xdr:row>
      <xdr:rowOff>56795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E9E5EF84-9854-43E3-A0B4-CE212763C76F}"/>
            </a:ext>
          </a:extLst>
        </xdr:cNvPr>
        <xdr:cNvSpPr txBox="1"/>
      </xdr:nvSpPr>
      <xdr:spPr>
        <a:xfrm>
          <a:off x="6880917" y="28809507"/>
          <a:ext cx="2656839" cy="87384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REVISÓ: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_______________________________________</a:t>
          </a:r>
        </a:p>
        <a:p>
          <a:pPr algn="ctr">
            <a:lnSpc>
              <a:spcPts val="400"/>
            </a:lnSpc>
            <a:spcAft>
              <a:spcPts val="200"/>
            </a:spcAft>
          </a:pP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4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LIC. ANA KAREN GARCIA ROJAS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>
            <a:lnSpc>
              <a:spcPts val="500"/>
            </a:lnSpc>
            <a:spcAft>
              <a:spcPts val="200"/>
            </a:spcAft>
          </a:pPr>
          <a:r>
            <a:rPr lang="es-MX" sz="80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SÍNDICO PROCURADOR</a:t>
          </a:r>
          <a:endParaRPr lang="es-MX" sz="8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C57B-5795-4212-BB28-537A061C18F6}">
  <sheetPr>
    <pageSetUpPr fitToPage="1"/>
  </sheetPr>
  <dimension ref="B1:I161"/>
  <sheetViews>
    <sheetView tabSelected="1" view="pageBreakPreview" zoomScale="80" zoomScaleNormal="100" zoomScaleSheetLayoutView="80" workbookViewId="0">
      <pane ySplit="9" topLeftCell="A157" activePane="bottomLeft" state="frozen"/>
      <selection activeCell="I144" sqref="I144"/>
      <selection pane="bottomLeft" activeCell="D169" sqref="D169"/>
    </sheetView>
  </sheetViews>
  <sheetFormatPr baseColWidth="10" defaultColWidth="11" defaultRowHeight="13.8" x14ac:dyDescent="0.3"/>
  <cols>
    <col min="1" max="1" width="4" style="1" customWidth="1"/>
    <col min="2" max="2" width="11" style="1"/>
    <col min="3" max="3" width="46" style="1" customWidth="1"/>
    <col min="4" max="4" width="16" style="42" customWidth="1"/>
    <col min="5" max="5" width="19.109375" style="42" customWidth="1"/>
    <col min="6" max="6" width="13.5546875" style="42" customWidth="1"/>
    <col min="7" max="7" width="13.109375" style="42" customWidth="1"/>
    <col min="8" max="8" width="14.6640625" style="42" customWidth="1"/>
    <col min="9" max="9" width="15.33203125" style="42" bestFit="1" customWidth="1"/>
    <col min="10" max="256" width="11" style="1"/>
    <col min="257" max="257" width="4" style="1" customWidth="1"/>
    <col min="258" max="258" width="11" style="1"/>
    <col min="259" max="259" width="46" style="1" customWidth="1"/>
    <col min="260" max="260" width="16" style="1" customWidth="1"/>
    <col min="261" max="261" width="19.109375" style="1" customWidth="1"/>
    <col min="262" max="262" width="13.5546875" style="1" customWidth="1"/>
    <col min="263" max="263" width="13.109375" style="1" customWidth="1"/>
    <col min="264" max="264" width="14.6640625" style="1" customWidth="1"/>
    <col min="265" max="265" width="15.33203125" style="1" bestFit="1" customWidth="1"/>
    <col min="266" max="512" width="11" style="1"/>
    <col min="513" max="513" width="4" style="1" customWidth="1"/>
    <col min="514" max="514" width="11" style="1"/>
    <col min="515" max="515" width="46" style="1" customWidth="1"/>
    <col min="516" max="516" width="16" style="1" customWidth="1"/>
    <col min="517" max="517" width="19.109375" style="1" customWidth="1"/>
    <col min="518" max="518" width="13.5546875" style="1" customWidth="1"/>
    <col min="519" max="519" width="13.109375" style="1" customWidth="1"/>
    <col min="520" max="520" width="14.6640625" style="1" customWidth="1"/>
    <col min="521" max="521" width="15.33203125" style="1" bestFit="1" customWidth="1"/>
    <col min="522" max="768" width="11" style="1"/>
    <col min="769" max="769" width="4" style="1" customWidth="1"/>
    <col min="770" max="770" width="11" style="1"/>
    <col min="771" max="771" width="46" style="1" customWidth="1"/>
    <col min="772" max="772" width="16" style="1" customWidth="1"/>
    <col min="773" max="773" width="19.109375" style="1" customWidth="1"/>
    <col min="774" max="774" width="13.5546875" style="1" customWidth="1"/>
    <col min="775" max="775" width="13.109375" style="1" customWidth="1"/>
    <col min="776" max="776" width="14.6640625" style="1" customWidth="1"/>
    <col min="777" max="777" width="15.33203125" style="1" bestFit="1" customWidth="1"/>
    <col min="778" max="1024" width="11" style="1"/>
    <col min="1025" max="1025" width="4" style="1" customWidth="1"/>
    <col min="1026" max="1026" width="11" style="1"/>
    <col min="1027" max="1027" width="46" style="1" customWidth="1"/>
    <col min="1028" max="1028" width="16" style="1" customWidth="1"/>
    <col min="1029" max="1029" width="19.109375" style="1" customWidth="1"/>
    <col min="1030" max="1030" width="13.5546875" style="1" customWidth="1"/>
    <col min="1031" max="1031" width="13.109375" style="1" customWidth="1"/>
    <col min="1032" max="1032" width="14.6640625" style="1" customWidth="1"/>
    <col min="1033" max="1033" width="15.33203125" style="1" bestFit="1" customWidth="1"/>
    <col min="1034" max="1280" width="11" style="1"/>
    <col min="1281" max="1281" width="4" style="1" customWidth="1"/>
    <col min="1282" max="1282" width="11" style="1"/>
    <col min="1283" max="1283" width="46" style="1" customWidth="1"/>
    <col min="1284" max="1284" width="16" style="1" customWidth="1"/>
    <col min="1285" max="1285" width="19.109375" style="1" customWidth="1"/>
    <col min="1286" max="1286" width="13.5546875" style="1" customWidth="1"/>
    <col min="1287" max="1287" width="13.109375" style="1" customWidth="1"/>
    <col min="1288" max="1288" width="14.6640625" style="1" customWidth="1"/>
    <col min="1289" max="1289" width="15.33203125" style="1" bestFit="1" customWidth="1"/>
    <col min="1290" max="1536" width="11" style="1"/>
    <col min="1537" max="1537" width="4" style="1" customWidth="1"/>
    <col min="1538" max="1538" width="11" style="1"/>
    <col min="1539" max="1539" width="46" style="1" customWidth="1"/>
    <col min="1540" max="1540" width="16" style="1" customWidth="1"/>
    <col min="1541" max="1541" width="19.109375" style="1" customWidth="1"/>
    <col min="1542" max="1542" width="13.5546875" style="1" customWidth="1"/>
    <col min="1543" max="1543" width="13.109375" style="1" customWidth="1"/>
    <col min="1544" max="1544" width="14.6640625" style="1" customWidth="1"/>
    <col min="1545" max="1545" width="15.33203125" style="1" bestFit="1" customWidth="1"/>
    <col min="1546" max="1792" width="11" style="1"/>
    <col min="1793" max="1793" width="4" style="1" customWidth="1"/>
    <col min="1794" max="1794" width="11" style="1"/>
    <col min="1795" max="1795" width="46" style="1" customWidth="1"/>
    <col min="1796" max="1796" width="16" style="1" customWidth="1"/>
    <col min="1797" max="1797" width="19.109375" style="1" customWidth="1"/>
    <col min="1798" max="1798" width="13.5546875" style="1" customWidth="1"/>
    <col min="1799" max="1799" width="13.109375" style="1" customWidth="1"/>
    <col min="1800" max="1800" width="14.6640625" style="1" customWidth="1"/>
    <col min="1801" max="1801" width="15.33203125" style="1" bestFit="1" customWidth="1"/>
    <col min="1802" max="2048" width="11" style="1"/>
    <col min="2049" max="2049" width="4" style="1" customWidth="1"/>
    <col min="2050" max="2050" width="11" style="1"/>
    <col min="2051" max="2051" width="46" style="1" customWidth="1"/>
    <col min="2052" max="2052" width="16" style="1" customWidth="1"/>
    <col min="2053" max="2053" width="19.109375" style="1" customWidth="1"/>
    <col min="2054" max="2054" width="13.5546875" style="1" customWidth="1"/>
    <col min="2055" max="2055" width="13.109375" style="1" customWidth="1"/>
    <col min="2056" max="2056" width="14.6640625" style="1" customWidth="1"/>
    <col min="2057" max="2057" width="15.33203125" style="1" bestFit="1" customWidth="1"/>
    <col min="2058" max="2304" width="11" style="1"/>
    <col min="2305" max="2305" width="4" style="1" customWidth="1"/>
    <col min="2306" max="2306" width="11" style="1"/>
    <col min="2307" max="2307" width="46" style="1" customWidth="1"/>
    <col min="2308" max="2308" width="16" style="1" customWidth="1"/>
    <col min="2309" max="2309" width="19.109375" style="1" customWidth="1"/>
    <col min="2310" max="2310" width="13.5546875" style="1" customWidth="1"/>
    <col min="2311" max="2311" width="13.109375" style="1" customWidth="1"/>
    <col min="2312" max="2312" width="14.6640625" style="1" customWidth="1"/>
    <col min="2313" max="2313" width="15.33203125" style="1" bestFit="1" customWidth="1"/>
    <col min="2314" max="2560" width="11" style="1"/>
    <col min="2561" max="2561" width="4" style="1" customWidth="1"/>
    <col min="2562" max="2562" width="11" style="1"/>
    <col min="2563" max="2563" width="46" style="1" customWidth="1"/>
    <col min="2564" max="2564" width="16" style="1" customWidth="1"/>
    <col min="2565" max="2565" width="19.109375" style="1" customWidth="1"/>
    <col min="2566" max="2566" width="13.5546875" style="1" customWidth="1"/>
    <col min="2567" max="2567" width="13.109375" style="1" customWidth="1"/>
    <col min="2568" max="2568" width="14.6640625" style="1" customWidth="1"/>
    <col min="2569" max="2569" width="15.33203125" style="1" bestFit="1" customWidth="1"/>
    <col min="2570" max="2816" width="11" style="1"/>
    <col min="2817" max="2817" width="4" style="1" customWidth="1"/>
    <col min="2818" max="2818" width="11" style="1"/>
    <col min="2819" max="2819" width="46" style="1" customWidth="1"/>
    <col min="2820" max="2820" width="16" style="1" customWidth="1"/>
    <col min="2821" max="2821" width="19.109375" style="1" customWidth="1"/>
    <col min="2822" max="2822" width="13.5546875" style="1" customWidth="1"/>
    <col min="2823" max="2823" width="13.109375" style="1" customWidth="1"/>
    <col min="2824" max="2824" width="14.6640625" style="1" customWidth="1"/>
    <col min="2825" max="2825" width="15.33203125" style="1" bestFit="1" customWidth="1"/>
    <col min="2826" max="3072" width="11" style="1"/>
    <col min="3073" max="3073" width="4" style="1" customWidth="1"/>
    <col min="3074" max="3074" width="11" style="1"/>
    <col min="3075" max="3075" width="46" style="1" customWidth="1"/>
    <col min="3076" max="3076" width="16" style="1" customWidth="1"/>
    <col min="3077" max="3077" width="19.109375" style="1" customWidth="1"/>
    <col min="3078" max="3078" width="13.5546875" style="1" customWidth="1"/>
    <col min="3079" max="3079" width="13.109375" style="1" customWidth="1"/>
    <col min="3080" max="3080" width="14.6640625" style="1" customWidth="1"/>
    <col min="3081" max="3081" width="15.33203125" style="1" bestFit="1" customWidth="1"/>
    <col min="3082" max="3328" width="11" style="1"/>
    <col min="3329" max="3329" width="4" style="1" customWidth="1"/>
    <col min="3330" max="3330" width="11" style="1"/>
    <col min="3331" max="3331" width="46" style="1" customWidth="1"/>
    <col min="3332" max="3332" width="16" style="1" customWidth="1"/>
    <col min="3333" max="3333" width="19.109375" style="1" customWidth="1"/>
    <col min="3334" max="3334" width="13.5546875" style="1" customWidth="1"/>
    <col min="3335" max="3335" width="13.109375" style="1" customWidth="1"/>
    <col min="3336" max="3336" width="14.6640625" style="1" customWidth="1"/>
    <col min="3337" max="3337" width="15.33203125" style="1" bestFit="1" customWidth="1"/>
    <col min="3338" max="3584" width="11" style="1"/>
    <col min="3585" max="3585" width="4" style="1" customWidth="1"/>
    <col min="3586" max="3586" width="11" style="1"/>
    <col min="3587" max="3587" width="46" style="1" customWidth="1"/>
    <col min="3588" max="3588" width="16" style="1" customWidth="1"/>
    <col min="3589" max="3589" width="19.109375" style="1" customWidth="1"/>
    <col min="3590" max="3590" width="13.5546875" style="1" customWidth="1"/>
    <col min="3591" max="3591" width="13.109375" style="1" customWidth="1"/>
    <col min="3592" max="3592" width="14.6640625" style="1" customWidth="1"/>
    <col min="3593" max="3593" width="15.33203125" style="1" bestFit="1" customWidth="1"/>
    <col min="3594" max="3840" width="11" style="1"/>
    <col min="3841" max="3841" width="4" style="1" customWidth="1"/>
    <col min="3842" max="3842" width="11" style="1"/>
    <col min="3843" max="3843" width="46" style="1" customWidth="1"/>
    <col min="3844" max="3844" width="16" style="1" customWidth="1"/>
    <col min="3845" max="3845" width="19.109375" style="1" customWidth="1"/>
    <col min="3846" max="3846" width="13.5546875" style="1" customWidth="1"/>
    <col min="3847" max="3847" width="13.109375" style="1" customWidth="1"/>
    <col min="3848" max="3848" width="14.6640625" style="1" customWidth="1"/>
    <col min="3849" max="3849" width="15.33203125" style="1" bestFit="1" customWidth="1"/>
    <col min="3850" max="4096" width="11" style="1"/>
    <col min="4097" max="4097" width="4" style="1" customWidth="1"/>
    <col min="4098" max="4098" width="11" style="1"/>
    <col min="4099" max="4099" width="46" style="1" customWidth="1"/>
    <col min="4100" max="4100" width="16" style="1" customWidth="1"/>
    <col min="4101" max="4101" width="19.109375" style="1" customWidth="1"/>
    <col min="4102" max="4102" width="13.5546875" style="1" customWidth="1"/>
    <col min="4103" max="4103" width="13.109375" style="1" customWidth="1"/>
    <col min="4104" max="4104" width="14.6640625" style="1" customWidth="1"/>
    <col min="4105" max="4105" width="15.33203125" style="1" bestFit="1" customWidth="1"/>
    <col min="4106" max="4352" width="11" style="1"/>
    <col min="4353" max="4353" width="4" style="1" customWidth="1"/>
    <col min="4354" max="4354" width="11" style="1"/>
    <col min="4355" max="4355" width="46" style="1" customWidth="1"/>
    <col min="4356" max="4356" width="16" style="1" customWidth="1"/>
    <col min="4357" max="4357" width="19.109375" style="1" customWidth="1"/>
    <col min="4358" max="4358" width="13.5546875" style="1" customWidth="1"/>
    <col min="4359" max="4359" width="13.109375" style="1" customWidth="1"/>
    <col min="4360" max="4360" width="14.6640625" style="1" customWidth="1"/>
    <col min="4361" max="4361" width="15.33203125" style="1" bestFit="1" customWidth="1"/>
    <col min="4362" max="4608" width="11" style="1"/>
    <col min="4609" max="4609" width="4" style="1" customWidth="1"/>
    <col min="4610" max="4610" width="11" style="1"/>
    <col min="4611" max="4611" width="46" style="1" customWidth="1"/>
    <col min="4612" max="4612" width="16" style="1" customWidth="1"/>
    <col min="4613" max="4613" width="19.109375" style="1" customWidth="1"/>
    <col min="4614" max="4614" width="13.5546875" style="1" customWidth="1"/>
    <col min="4615" max="4615" width="13.109375" style="1" customWidth="1"/>
    <col min="4616" max="4616" width="14.6640625" style="1" customWidth="1"/>
    <col min="4617" max="4617" width="15.33203125" style="1" bestFit="1" customWidth="1"/>
    <col min="4618" max="4864" width="11" style="1"/>
    <col min="4865" max="4865" width="4" style="1" customWidth="1"/>
    <col min="4866" max="4866" width="11" style="1"/>
    <col min="4867" max="4867" width="46" style="1" customWidth="1"/>
    <col min="4868" max="4868" width="16" style="1" customWidth="1"/>
    <col min="4869" max="4869" width="19.109375" style="1" customWidth="1"/>
    <col min="4870" max="4870" width="13.5546875" style="1" customWidth="1"/>
    <col min="4871" max="4871" width="13.109375" style="1" customWidth="1"/>
    <col min="4872" max="4872" width="14.6640625" style="1" customWidth="1"/>
    <col min="4873" max="4873" width="15.33203125" style="1" bestFit="1" customWidth="1"/>
    <col min="4874" max="5120" width="11" style="1"/>
    <col min="5121" max="5121" width="4" style="1" customWidth="1"/>
    <col min="5122" max="5122" width="11" style="1"/>
    <col min="5123" max="5123" width="46" style="1" customWidth="1"/>
    <col min="5124" max="5124" width="16" style="1" customWidth="1"/>
    <col min="5125" max="5125" width="19.109375" style="1" customWidth="1"/>
    <col min="5126" max="5126" width="13.5546875" style="1" customWidth="1"/>
    <col min="5127" max="5127" width="13.109375" style="1" customWidth="1"/>
    <col min="5128" max="5128" width="14.6640625" style="1" customWidth="1"/>
    <col min="5129" max="5129" width="15.33203125" style="1" bestFit="1" customWidth="1"/>
    <col min="5130" max="5376" width="11" style="1"/>
    <col min="5377" max="5377" width="4" style="1" customWidth="1"/>
    <col min="5378" max="5378" width="11" style="1"/>
    <col min="5379" max="5379" width="46" style="1" customWidth="1"/>
    <col min="5380" max="5380" width="16" style="1" customWidth="1"/>
    <col min="5381" max="5381" width="19.109375" style="1" customWidth="1"/>
    <col min="5382" max="5382" width="13.5546875" style="1" customWidth="1"/>
    <col min="5383" max="5383" width="13.109375" style="1" customWidth="1"/>
    <col min="5384" max="5384" width="14.6640625" style="1" customWidth="1"/>
    <col min="5385" max="5385" width="15.33203125" style="1" bestFit="1" customWidth="1"/>
    <col min="5386" max="5632" width="11" style="1"/>
    <col min="5633" max="5633" width="4" style="1" customWidth="1"/>
    <col min="5634" max="5634" width="11" style="1"/>
    <col min="5635" max="5635" width="46" style="1" customWidth="1"/>
    <col min="5636" max="5636" width="16" style="1" customWidth="1"/>
    <col min="5637" max="5637" width="19.109375" style="1" customWidth="1"/>
    <col min="5638" max="5638" width="13.5546875" style="1" customWidth="1"/>
    <col min="5639" max="5639" width="13.109375" style="1" customWidth="1"/>
    <col min="5640" max="5640" width="14.6640625" style="1" customWidth="1"/>
    <col min="5641" max="5641" width="15.33203125" style="1" bestFit="1" customWidth="1"/>
    <col min="5642" max="5888" width="11" style="1"/>
    <col min="5889" max="5889" width="4" style="1" customWidth="1"/>
    <col min="5890" max="5890" width="11" style="1"/>
    <col min="5891" max="5891" width="46" style="1" customWidth="1"/>
    <col min="5892" max="5892" width="16" style="1" customWidth="1"/>
    <col min="5893" max="5893" width="19.109375" style="1" customWidth="1"/>
    <col min="5894" max="5894" width="13.5546875" style="1" customWidth="1"/>
    <col min="5895" max="5895" width="13.109375" style="1" customWidth="1"/>
    <col min="5896" max="5896" width="14.6640625" style="1" customWidth="1"/>
    <col min="5897" max="5897" width="15.33203125" style="1" bestFit="1" customWidth="1"/>
    <col min="5898" max="6144" width="11" style="1"/>
    <col min="6145" max="6145" width="4" style="1" customWidth="1"/>
    <col min="6146" max="6146" width="11" style="1"/>
    <col min="6147" max="6147" width="46" style="1" customWidth="1"/>
    <col min="6148" max="6148" width="16" style="1" customWidth="1"/>
    <col min="6149" max="6149" width="19.109375" style="1" customWidth="1"/>
    <col min="6150" max="6150" width="13.5546875" style="1" customWidth="1"/>
    <col min="6151" max="6151" width="13.109375" style="1" customWidth="1"/>
    <col min="6152" max="6152" width="14.6640625" style="1" customWidth="1"/>
    <col min="6153" max="6153" width="15.33203125" style="1" bestFit="1" customWidth="1"/>
    <col min="6154" max="6400" width="11" style="1"/>
    <col min="6401" max="6401" width="4" style="1" customWidth="1"/>
    <col min="6402" max="6402" width="11" style="1"/>
    <col min="6403" max="6403" width="46" style="1" customWidth="1"/>
    <col min="6404" max="6404" width="16" style="1" customWidth="1"/>
    <col min="6405" max="6405" width="19.109375" style="1" customWidth="1"/>
    <col min="6406" max="6406" width="13.5546875" style="1" customWidth="1"/>
    <col min="6407" max="6407" width="13.109375" style="1" customWidth="1"/>
    <col min="6408" max="6408" width="14.6640625" style="1" customWidth="1"/>
    <col min="6409" max="6409" width="15.33203125" style="1" bestFit="1" customWidth="1"/>
    <col min="6410" max="6656" width="11" style="1"/>
    <col min="6657" max="6657" width="4" style="1" customWidth="1"/>
    <col min="6658" max="6658" width="11" style="1"/>
    <col min="6659" max="6659" width="46" style="1" customWidth="1"/>
    <col min="6660" max="6660" width="16" style="1" customWidth="1"/>
    <col min="6661" max="6661" width="19.109375" style="1" customWidth="1"/>
    <col min="6662" max="6662" width="13.5546875" style="1" customWidth="1"/>
    <col min="6663" max="6663" width="13.109375" style="1" customWidth="1"/>
    <col min="6664" max="6664" width="14.6640625" style="1" customWidth="1"/>
    <col min="6665" max="6665" width="15.33203125" style="1" bestFit="1" customWidth="1"/>
    <col min="6666" max="6912" width="11" style="1"/>
    <col min="6913" max="6913" width="4" style="1" customWidth="1"/>
    <col min="6914" max="6914" width="11" style="1"/>
    <col min="6915" max="6915" width="46" style="1" customWidth="1"/>
    <col min="6916" max="6916" width="16" style="1" customWidth="1"/>
    <col min="6917" max="6917" width="19.109375" style="1" customWidth="1"/>
    <col min="6918" max="6918" width="13.5546875" style="1" customWidth="1"/>
    <col min="6919" max="6919" width="13.109375" style="1" customWidth="1"/>
    <col min="6920" max="6920" width="14.6640625" style="1" customWidth="1"/>
    <col min="6921" max="6921" width="15.33203125" style="1" bestFit="1" customWidth="1"/>
    <col min="6922" max="7168" width="11" style="1"/>
    <col min="7169" max="7169" width="4" style="1" customWidth="1"/>
    <col min="7170" max="7170" width="11" style="1"/>
    <col min="7171" max="7171" width="46" style="1" customWidth="1"/>
    <col min="7172" max="7172" width="16" style="1" customWidth="1"/>
    <col min="7173" max="7173" width="19.109375" style="1" customWidth="1"/>
    <col min="7174" max="7174" width="13.5546875" style="1" customWidth="1"/>
    <col min="7175" max="7175" width="13.109375" style="1" customWidth="1"/>
    <col min="7176" max="7176" width="14.6640625" style="1" customWidth="1"/>
    <col min="7177" max="7177" width="15.33203125" style="1" bestFit="1" customWidth="1"/>
    <col min="7178" max="7424" width="11" style="1"/>
    <col min="7425" max="7425" width="4" style="1" customWidth="1"/>
    <col min="7426" max="7426" width="11" style="1"/>
    <col min="7427" max="7427" width="46" style="1" customWidth="1"/>
    <col min="7428" max="7428" width="16" style="1" customWidth="1"/>
    <col min="7429" max="7429" width="19.109375" style="1" customWidth="1"/>
    <col min="7430" max="7430" width="13.5546875" style="1" customWidth="1"/>
    <col min="7431" max="7431" width="13.109375" style="1" customWidth="1"/>
    <col min="7432" max="7432" width="14.6640625" style="1" customWidth="1"/>
    <col min="7433" max="7433" width="15.33203125" style="1" bestFit="1" customWidth="1"/>
    <col min="7434" max="7680" width="11" style="1"/>
    <col min="7681" max="7681" width="4" style="1" customWidth="1"/>
    <col min="7682" max="7682" width="11" style="1"/>
    <col min="7683" max="7683" width="46" style="1" customWidth="1"/>
    <col min="7684" max="7684" width="16" style="1" customWidth="1"/>
    <col min="7685" max="7685" width="19.109375" style="1" customWidth="1"/>
    <col min="7686" max="7686" width="13.5546875" style="1" customWidth="1"/>
    <col min="7687" max="7687" width="13.109375" style="1" customWidth="1"/>
    <col min="7688" max="7688" width="14.6640625" style="1" customWidth="1"/>
    <col min="7689" max="7689" width="15.33203125" style="1" bestFit="1" customWidth="1"/>
    <col min="7690" max="7936" width="11" style="1"/>
    <col min="7937" max="7937" width="4" style="1" customWidth="1"/>
    <col min="7938" max="7938" width="11" style="1"/>
    <col min="7939" max="7939" width="46" style="1" customWidth="1"/>
    <col min="7940" max="7940" width="16" style="1" customWidth="1"/>
    <col min="7941" max="7941" width="19.109375" style="1" customWidth="1"/>
    <col min="7942" max="7942" width="13.5546875" style="1" customWidth="1"/>
    <col min="7943" max="7943" width="13.109375" style="1" customWidth="1"/>
    <col min="7944" max="7944" width="14.6640625" style="1" customWidth="1"/>
    <col min="7945" max="7945" width="15.33203125" style="1" bestFit="1" customWidth="1"/>
    <col min="7946" max="8192" width="11" style="1"/>
    <col min="8193" max="8193" width="4" style="1" customWidth="1"/>
    <col min="8194" max="8194" width="11" style="1"/>
    <col min="8195" max="8195" width="46" style="1" customWidth="1"/>
    <col min="8196" max="8196" width="16" style="1" customWidth="1"/>
    <col min="8197" max="8197" width="19.109375" style="1" customWidth="1"/>
    <col min="8198" max="8198" width="13.5546875" style="1" customWidth="1"/>
    <col min="8199" max="8199" width="13.109375" style="1" customWidth="1"/>
    <col min="8200" max="8200" width="14.6640625" style="1" customWidth="1"/>
    <col min="8201" max="8201" width="15.33203125" style="1" bestFit="1" customWidth="1"/>
    <col min="8202" max="8448" width="11" style="1"/>
    <col min="8449" max="8449" width="4" style="1" customWidth="1"/>
    <col min="8450" max="8450" width="11" style="1"/>
    <col min="8451" max="8451" width="46" style="1" customWidth="1"/>
    <col min="8452" max="8452" width="16" style="1" customWidth="1"/>
    <col min="8453" max="8453" width="19.109375" style="1" customWidth="1"/>
    <col min="8454" max="8454" width="13.5546875" style="1" customWidth="1"/>
    <col min="8455" max="8455" width="13.109375" style="1" customWidth="1"/>
    <col min="8456" max="8456" width="14.6640625" style="1" customWidth="1"/>
    <col min="8457" max="8457" width="15.33203125" style="1" bestFit="1" customWidth="1"/>
    <col min="8458" max="8704" width="11" style="1"/>
    <col min="8705" max="8705" width="4" style="1" customWidth="1"/>
    <col min="8706" max="8706" width="11" style="1"/>
    <col min="8707" max="8707" width="46" style="1" customWidth="1"/>
    <col min="8708" max="8708" width="16" style="1" customWidth="1"/>
    <col min="8709" max="8709" width="19.109375" style="1" customWidth="1"/>
    <col min="8710" max="8710" width="13.5546875" style="1" customWidth="1"/>
    <col min="8711" max="8711" width="13.109375" style="1" customWidth="1"/>
    <col min="8712" max="8712" width="14.6640625" style="1" customWidth="1"/>
    <col min="8713" max="8713" width="15.33203125" style="1" bestFit="1" customWidth="1"/>
    <col min="8714" max="8960" width="11" style="1"/>
    <col min="8961" max="8961" width="4" style="1" customWidth="1"/>
    <col min="8962" max="8962" width="11" style="1"/>
    <col min="8963" max="8963" width="46" style="1" customWidth="1"/>
    <col min="8964" max="8964" width="16" style="1" customWidth="1"/>
    <col min="8965" max="8965" width="19.109375" style="1" customWidth="1"/>
    <col min="8966" max="8966" width="13.5546875" style="1" customWidth="1"/>
    <col min="8967" max="8967" width="13.109375" style="1" customWidth="1"/>
    <col min="8968" max="8968" width="14.6640625" style="1" customWidth="1"/>
    <col min="8969" max="8969" width="15.33203125" style="1" bestFit="1" customWidth="1"/>
    <col min="8970" max="9216" width="11" style="1"/>
    <col min="9217" max="9217" width="4" style="1" customWidth="1"/>
    <col min="9218" max="9218" width="11" style="1"/>
    <col min="9219" max="9219" width="46" style="1" customWidth="1"/>
    <col min="9220" max="9220" width="16" style="1" customWidth="1"/>
    <col min="9221" max="9221" width="19.109375" style="1" customWidth="1"/>
    <col min="9222" max="9222" width="13.5546875" style="1" customWidth="1"/>
    <col min="9223" max="9223" width="13.109375" style="1" customWidth="1"/>
    <col min="9224" max="9224" width="14.6640625" style="1" customWidth="1"/>
    <col min="9225" max="9225" width="15.33203125" style="1" bestFit="1" customWidth="1"/>
    <col min="9226" max="9472" width="11" style="1"/>
    <col min="9473" max="9473" width="4" style="1" customWidth="1"/>
    <col min="9474" max="9474" width="11" style="1"/>
    <col min="9475" max="9475" width="46" style="1" customWidth="1"/>
    <col min="9476" max="9476" width="16" style="1" customWidth="1"/>
    <col min="9477" max="9477" width="19.109375" style="1" customWidth="1"/>
    <col min="9478" max="9478" width="13.5546875" style="1" customWidth="1"/>
    <col min="9479" max="9479" width="13.109375" style="1" customWidth="1"/>
    <col min="9480" max="9480" width="14.6640625" style="1" customWidth="1"/>
    <col min="9481" max="9481" width="15.33203125" style="1" bestFit="1" customWidth="1"/>
    <col min="9482" max="9728" width="11" style="1"/>
    <col min="9729" max="9729" width="4" style="1" customWidth="1"/>
    <col min="9730" max="9730" width="11" style="1"/>
    <col min="9731" max="9731" width="46" style="1" customWidth="1"/>
    <col min="9732" max="9732" width="16" style="1" customWidth="1"/>
    <col min="9733" max="9733" width="19.109375" style="1" customWidth="1"/>
    <col min="9734" max="9734" width="13.5546875" style="1" customWidth="1"/>
    <col min="9735" max="9735" width="13.109375" style="1" customWidth="1"/>
    <col min="9736" max="9736" width="14.6640625" style="1" customWidth="1"/>
    <col min="9737" max="9737" width="15.33203125" style="1" bestFit="1" customWidth="1"/>
    <col min="9738" max="9984" width="11" style="1"/>
    <col min="9985" max="9985" width="4" style="1" customWidth="1"/>
    <col min="9986" max="9986" width="11" style="1"/>
    <col min="9987" max="9987" width="46" style="1" customWidth="1"/>
    <col min="9988" max="9988" width="16" style="1" customWidth="1"/>
    <col min="9989" max="9989" width="19.109375" style="1" customWidth="1"/>
    <col min="9990" max="9990" width="13.5546875" style="1" customWidth="1"/>
    <col min="9991" max="9991" width="13.109375" style="1" customWidth="1"/>
    <col min="9992" max="9992" width="14.6640625" style="1" customWidth="1"/>
    <col min="9993" max="9993" width="15.33203125" style="1" bestFit="1" customWidth="1"/>
    <col min="9994" max="10240" width="11" style="1"/>
    <col min="10241" max="10241" width="4" style="1" customWidth="1"/>
    <col min="10242" max="10242" width="11" style="1"/>
    <col min="10243" max="10243" width="46" style="1" customWidth="1"/>
    <col min="10244" max="10244" width="16" style="1" customWidth="1"/>
    <col min="10245" max="10245" width="19.109375" style="1" customWidth="1"/>
    <col min="10246" max="10246" width="13.5546875" style="1" customWidth="1"/>
    <col min="10247" max="10247" width="13.109375" style="1" customWidth="1"/>
    <col min="10248" max="10248" width="14.6640625" style="1" customWidth="1"/>
    <col min="10249" max="10249" width="15.33203125" style="1" bestFit="1" customWidth="1"/>
    <col min="10250" max="10496" width="11" style="1"/>
    <col min="10497" max="10497" width="4" style="1" customWidth="1"/>
    <col min="10498" max="10498" width="11" style="1"/>
    <col min="10499" max="10499" width="46" style="1" customWidth="1"/>
    <col min="10500" max="10500" width="16" style="1" customWidth="1"/>
    <col min="10501" max="10501" width="19.109375" style="1" customWidth="1"/>
    <col min="10502" max="10502" width="13.5546875" style="1" customWidth="1"/>
    <col min="10503" max="10503" width="13.109375" style="1" customWidth="1"/>
    <col min="10504" max="10504" width="14.6640625" style="1" customWidth="1"/>
    <col min="10505" max="10505" width="15.33203125" style="1" bestFit="1" customWidth="1"/>
    <col min="10506" max="10752" width="11" style="1"/>
    <col min="10753" max="10753" width="4" style="1" customWidth="1"/>
    <col min="10754" max="10754" width="11" style="1"/>
    <col min="10755" max="10755" width="46" style="1" customWidth="1"/>
    <col min="10756" max="10756" width="16" style="1" customWidth="1"/>
    <col min="10757" max="10757" width="19.109375" style="1" customWidth="1"/>
    <col min="10758" max="10758" width="13.5546875" style="1" customWidth="1"/>
    <col min="10759" max="10759" width="13.109375" style="1" customWidth="1"/>
    <col min="10760" max="10760" width="14.6640625" style="1" customWidth="1"/>
    <col min="10761" max="10761" width="15.33203125" style="1" bestFit="1" customWidth="1"/>
    <col min="10762" max="11008" width="11" style="1"/>
    <col min="11009" max="11009" width="4" style="1" customWidth="1"/>
    <col min="11010" max="11010" width="11" style="1"/>
    <col min="11011" max="11011" width="46" style="1" customWidth="1"/>
    <col min="11012" max="11012" width="16" style="1" customWidth="1"/>
    <col min="11013" max="11013" width="19.109375" style="1" customWidth="1"/>
    <col min="11014" max="11014" width="13.5546875" style="1" customWidth="1"/>
    <col min="11015" max="11015" width="13.109375" style="1" customWidth="1"/>
    <col min="11016" max="11016" width="14.6640625" style="1" customWidth="1"/>
    <col min="11017" max="11017" width="15.33203125" style="1" bestFit="1" customWidth="1"/>
    <col min="11018" max="11264" width="11" style="1"/>
    <col min="11265" max="11265" width="4" style="1" customWidth="1"/>
    <col min="11266" max="11266" width="11" style="1"/>
    <col min="11267" max="11267" width="46" style="1" customWidth="1"/>
    <col min="11268" max="11268" width="16" style="1" customWidth="1"/>
    <col min="11269" max="11269" width="19.109375" style="1" customWidth="1"/>
    <col min="11270" max="11270" width="13.5546875" style="1" customWidth="1"/>
    <col min="11271" max="11271" width="13.109375" style="1" customWidth="1"/>
    <col min="11272" max="11272" width="14.6640625" style="1" customWidth="1"/>
    <col min="11273" max="11273" width="15.33203125" style="1" bestFit="1" customWidth="1"/>
    <col min="11274" max="11520" width="11" style="1"/>
    <col min="11521" max="11521" width="4" style="1" customWidth="1"/>
    <col min="11522" max="11522" width="11" style="1"/>
    <col min="11523" max="11523" width="46" style="1" customWidth="1"/>
    <col min="11524" max="11524" width="16" style="1" customWidth="1"/>
    <col min="11525" max="11525" width="19.109375" style="1" customWidth="1"/>
    <col min="11526" max="11526" width="13.5546875" style="1" customWidth="1"/>
    <col min="11527" max="11527" width="13.109375" style="1" customWidth="1"/>
    <col min="11528" max="11528" width="14.6640625" style="1" customWidth="1"/>
    <col min="11529" max="11529" width="15.33203125" style="1" bestFit="1" customWidth="1"/>
    <col min="11530" max="11776" width="11" style="1"/>
    <col min="11777" max="11777" width="4" style="1" customWidth="1"/>
    <col min="11778" max="11778" width="11" style="1"/>
    <col min="11779" max="11779" width="46" style="1" customWidth="1"/>
    <col min="11780" max="11780" width="16" style="1" customWidth="1"/>
    <col min="11781" max="11781" width="19.109375" style="1" customWidth="1"/>
    <col min="11782" max="11782" width="13.5546875" style="1" customWidth="1"/>
    <col min="11783" max="11783" width="13.109375" style="1" customWidth="1"/>
    <col min="11784" max="11784" width="14.6640625" style="1" customWidth="1"/>
    <col min="11785" max="11785" width="15.33203125" style="1" bestFit="1" customWidth="1"/>
    <col min="11786" max="12032" width="11" style="1"/>
    <col min="12033" max="12033" width="4" style="1" customWidth="1"/>
    <col min="12034" max="12034" width="11" style="1"/>
    <col min="12035" max="12035" width="46" style="1" customWidth="1"/>
    <col min="12036" max="12036" width="16" style="1" customWidth="1"/>
    <col min="12037" max="12037" width="19.109375" style="1" customWidth="1"/>
    <col min="12038" max="12038" width="13.5546875" style="1" customWidth="1"/>
    <col min="12039" max="12039" width="13.109375" style="1" customWidth="1"/>
    <col min="12040" max="12040" width="14.6640625" style="1" customWidth="1"/>
    <col min="12041" max="12041" width="15.33203125" style="1" bestFit="1" customWidth="1"/>
    <col min="12042" max="12288" width="11" style="1"/>
    <col min="12289" max="12289" width="4" style="1" customWidth="1"/>
    <col min="12290" max="12290" width="11" style="1"/>
    <col min="12291" max="12291" width="46" style="1" customWidth="1"/>
    <col min="12292" max="12292" width="16" style="1" customWidth="1"/>
    <col min="12293" max="12293" width="19.109375" style="1" customWidth="1"/>
    <col min="12294" max="12294" width="13.5546875" style="1" customWidth="1"/>
    <col min="12295" max="12295" width="13.109375" style="1" customWidth="1"/>
    <col min="12296" max="12296" width="14.6640625" style="1" customWidth="1"/>
    <col min="12297" max="12297" width="15.33203125" style="1" bestFit="1" customWidth="1"/>
    <col min="12298" max="12544" width="11" style="1"/>
    <col min="12545" max="12545" width="4" style="1" customWidth="1"/>
    <col min="12546" max="12546" width="11" style="1"/>
    <col min="12547" max="12547" width="46" style="1" customWidth="1"/>
    <col min="12548" max="12548" width="16" style="1" customWidth="1"/>
    <col min="12549" max="12549" width="19.109375" style="1" customWidth="1"/>
    <col min="12550" max="12550" width="13.5546875" style="1" customWidth="1"/>
    <col min="12551" max="12551" width="13.109375" style="1" customWidth="1"/>
    <col min="12552" max="12552" width="14.6640625" style="1" customWidth="1"/>
    <col min="12553" max="12553" width="15.33203125" style="1" bestFit="1" customWidth="1"/>
    <col min="12554" max="12800" width="11" style="1"/>
    <col min="12801" max="12801" width="4" style="1" customWidth="1"/>
    <col min="12802" max="12802" width="11" style="1"/>
    <col min="12803" max="12803" width="46" style="1" customWidth="1"/>
    <col min="12804" max="12804" width="16" style="1" customWidth="1"/>
    <col min="12805" max="12805" width="19.109375" style="1" customWidth="1"/>
    <col min="12806" max="12806" width="13.5546875" style="1" customWidth="1"/>
    <col min="12807" max="12807" width="13.109375" style="1" customWidth="1"/>
    <col min="12808" max="12808" width="14.6640625" style="1" customWidth="1"/>
    <col min="12809" max="12809" width="15.33203125" style="1" bestFit="1" customWidth="1"/>
    <col min="12810" max="13056" width="11" style="1"/>
    <col min="13057" max="13057" width="4" style="1" customWidth="1"/>
    <col min="13058" max="13058" width="11" style="1"/>
    <col min="13059" max="13059" width="46" style="1" customWidth="1"/>
    <col min="13060" max="13060" width="16" style="1" customWidth="1"/>
    <col min="13061" max="13061" width="19.109375" style="1" customWidth="1"/>
    <col min="13062" max="13062" width="13.5546875" style="1" customWidth="1"/>
    <col min="13063" max="13063" width="13.109375" style="1" customWidth="1"/>
    <col min="13064" max="13064" width="14.6640625" style="1" customWidth="1"/>
    <col min="13065" max="13065" width="15.33203125" style="1" bestFit="1" customWidth="1"/>
    <col min="13066" max="13312" width="11" style="1"/>
    <col min="13313" max="13313" width="4" style="1" customWidth="1"/>
    <col min="13314" max="13314" width="11" style="1"/>
    <col min="13315" max="13315" width="46" style="1" customWidth="1"/>
    <col min="13316" max="13316" width="16" style="1" customWidth="1"/>
    <col min="13317" max="13317" width="19.109375" style="1" customWidth="1"/>
    <col min="13318" max="13318" width="13.5546875" style="1" customWidth="1"/>
    <col min="13319" max="13319" width="13.109375" style="1" customWidth="1"/>
    <col min="13320" max="13320" width="14.6640625" style="1" customWidth="1"/>
    <col min="13321" max="13321" width="15.33203125" style="1" bestFit="1" customWidth="1"/>
    <col min="13322" max="13568" width="11" style="1"/>
    <col min="13569" max="13569" width="4" style="1" customWidth="1"/>
    <col min="13570" max="13570" width="11" style="1"/>
    <col min="13571" max="13571" width="46" style="1" customWidth="1"/>
    <col min="13572" max="13572" width="16" style="1" customWidth="1"/>
    <col min="13573" max="13573" width="19.109375" style="1" customWidth="1"/>
    <col min="13574" max="13574" width="13.5546875" style="1" customWidth="1"/>
    <col min="13575" max="13575" width="13.109375" style="1" customWidth="1"/>
    <col min="13576" max="13576" width="14.6640625" style="1" customWidth="1"/>
    <col min="13577" max="13577" width="15.33203125" style="1" bestFit="1" customWidth="1"/>
    <col min="13578" max="13824" width="11" style="1"/>
    <col min="13825" max="13825" width="4" style="1" customWidth="1"/>
    <col min="13826" max="13826" width="11" style="1"/>
    <col min="13827" max="13827" width="46" style="1" customWidth="1"/>
    <col min="13828" max="13828" width="16" style="1" customWidth="1"/>
    <col min="13829" max="13829" width="19.109375" style="1" customWidth="1"/>
    <col min="13830" max="13830" width="13.5546875" style="1" customWidth="1"/>
    <col min="13831" max="13831" width="13.109375" style="1" customWidth="1"/>
    <col min="13832" max="13832" width="14.6640625" style="1" customWidth="1"/>
    <col min="13833" max="13833" width="15.33203125" style="1" bestFit="1" customWidth="1"/>
    <col min="13834" max="14080" width="11" style="1"/>
    <col min="14081" max="14081" width="4" style="1" customWidth="1"/>
    <col min="14082" max="14082" width="11" style="1"/>
    <col min="14083" max="14083" width="46" style="1" customWidth="1"/>
    <col min="14084" max="14084" width="16" style="1" customWidth="1"/>
    <col min="14085" max="14085" width="19.109375" style="1" customWidth="1"/>
    <col min="14086" max="14086" width="13.5546875" style="1" customWidth="1"/>
    <col min="14087" max="14087" width="13.109375" style="1" customWidth="1"/>
    <col min="14088" max="14088" width="14.6640625" style="1" customWidth="1"/>
    <col min="14089" max="14089" width="15.33203125" style="1" bestFit="1" customWidth="1"/>
    <col min="14090" max="14336" width="11" style="1"/>
    <col min="14337" max="14337" width="4" style="1" customWidth="1"/>
    <col min="14338" max="14338" width="11" style="1"/>
    <col min="14339" max="14339" width="46" style="1" customWidth="1"/>
    <col min="14340" max="14340" width="16" style="1" customWidth="1"/>
    <col min="14341" max="14341" width="19.109375" style="1" customWidth="1"/>
    <col min="14342" max="14342" width="13.5546875" style="1" customWidth="1"/>
    <col min="14343" max="14343" width="13.109375" style="1" customWidth="1"/>
    <col min="14344" max="14344" width="14.6640625" style="1" customWidth="1"/>
    <col min="14345" max="14345" width="15.33203125" style="1" bestFit="1" customWidth="1"/>
    <col min="14346" max="14592" width="11" style="1"/>
    <col min="14593" max="14593" width="4" style="1" customWidth="1"/>
    <col min="14594" max="14594" width="11" style="1"/>
    <col min="14595" max="14595" width="46" style="1" customWidth="1"/>
    <col min="14596" max="14596" width="16" style="1" customWidth="1"/>
    <col min="14597" max="14597" width="19.109375" style="1" customWidth="1"/>
    <col min="14598" max="14598" width="13.5546875" style="1" customWidth="1"/>
    <col min="14599" max="14599" width="13.109375" style="1" customWidth="1"/>
    <col min="14600" max="14600" width="14.6640625" style="1" customWidth="1"/>
    <col min="14601" max="14601" width="15.33203125" style="1" bestFit="1" customWidth="1"/>
    <col min="14602" max="14848" width="11" style="1"/>
    <col min="14849" max="14849" width="4" style="1" customWidth="1"/>
    <col min="14850" max="14850" width="11" style="1"/>
    <col min="14851" max="14851" width="46" style="1" customWidth="1"/>
    <col min="14852" max="14852" width="16" style="1" customWidth="1"/>
    <col min="14853" max="14853" width="19.109375" style="1" customWidth="1"/>
    <col min="14854" max="14854" width="13.5546875" style="1" customWidth="1"/>
    <col min="14855" max="14855" width="13.109375" style="1" customWidth="1"/>
    <col min="14856" max="14856" width="14.6640625" style="1" customWidth="1"/>
    <col min="14857" max="14857" width="15.33203125" style="1" bestFit="1" customWidth="1"/>
    <col min="14858" max="15104" width="11" style="1"/>
    <col min="15105" max="15105" width="4" style="1" customWidth="1"/>
    <col min="15106" max="15106" width="11" style="1"/>
    <col min="15107" max="15107" width="46" style="1" customWidth="1"/>
    <col min="15108" max="15108" width="16" style="1" customWidth="1"/>
    <col min="15109" max="15109" width="19.109375" style="1" customWidth="1"/>
    <col min="15110" max="15110" width="13.5546875" style="1" customWidth="1"/>
    <col min="15111" max="15111" width="13.109375" style="1" customWidth="1"/>
    <col min="15112" max="15112" width="14.6640625" style="1" customWidth="1"/>
    <col min="15113" max="15113" width="15.33203125" style="1" bestFit="1" customWidth="1"/>
    <col min="15114" max="15360" width="11" style="1"/>
    <col min="15361" max="15361" width="4" style="1" customWidth="1"/>
    <col min="15362" max="15362" width="11" style="1"/>
    <col min="15363" max="15363" width="46" style="1" customWidth="1"/>
    <col min="15364" max="15364" width="16" style="1" customWidth="1"/>
    <col min="15365" max="15365" width="19.109375" style="1" customWidth="1"/>
    <col min="15366" max="15366" width="13.5546875" style="1" customWidth="1"/>
    <col min="15367" max="15367" width="13.109375" style="1" customWidth="1"/>
    <col min="15368" max="15368" width="14.6640625" style="1" customWidth="1"/>
    <col min="15369" max="15369" width="15.33203125" style="1" bestFit="1" customWidth="1"/>
    <col min="15370" max="15616" width="11" style="1"/>
    <col min="15617" max="15617" width="4" style="1" customWidth="1"/>
    <col min="15618" max="15618" width="11" style="1"/>
    <col min="15619" max="15619" width="46" style="1" customWidth="1"/>
    <col min="15620" max="15620" width="16" style="1" customWidth="1"/>
    <col min="15621" max="15621" width="19.109375" style="1" customWidth="1"/>
    <col min="15622" max="15622" width="13.5546875" style="1" customWidth="1"/>
    <col min="15623" max="15623" width="13.109375" style="1" customWidth="1"/>
    <col min="15624" max="15624" width="14.6640625" style="1" customWidth="1"/>
    <col min="15625" max="15625" width="15.33203125" style="1" bestFit="1" customWidth="1"/>
    <col min="15626" max="15872" width="11" style="1"/>
    <col min="15873" max="15873" width="4" style="1" customWidth="1"/>
    <col min="15874" max="15874" width="11" style="1"/>
    <col min="15875" max="15875" width="46" style="1" customWidth="1"/>
    <col min="15876" max="15876" width="16" style="1" customWidth="1"/>
    <col min="15877" max="15877" width="19.109375" style="1" customWidth="1"/>
    <col min="15878" max="15878" width="13.5546875" style="1" customWidth="1"/>
    <col min="15879" max="15879" width="13.109375" style="1" customWidth="1"/>
    <col min="15880" max="15880" width="14.6640625" style="1" customWidth="1"/>
    <col min="15881" max="15881" width="15.33203125" style="1" bestFit="1" customWidth="1"/>
    <col min="15882" max="16128" width="11" style="1"/>
    <col min="16129" max="16129" width="4" style="1" customWidth="1"/>
    <col min="16130" max="16130" width="11" style="1"/>
    <col min="16131" max="16131" width="46" style="1" customWidth="1"/>
    <col min="16132" max="16132" width="16" style="1" customWidth="1"/>
    <col min="16133" max="16133" width="19.109375" style="1" customWidth="1"/>
    <col min="16134" max="16134" width="13.5546875" style="1" customWidth="1"/>
    <col min="16135" max="16135" width="13.109375" style="1" customWidth="1"/>
    <col min="16136" max="16136" width="14.6640625" style="1" customWidth="1"/>
    <col min="16137" max="16137" width="15.33203125" style="1" bestFit="1" customWidth="1"/>
    <col min="16138" max="16384" width="11" style="1"/>
  </cols>
  <sheetData>
    <row r="1" spans="2:9" ht="14.4" thickBot="1" x14ac:dyDescent="0.35"/>
    <row r="2" spans="2:9" x14ac:dyDescent="0.3">
      <c r="B2" s="28" t="s">
        <v>0</v>
      </c>
      <c r="C2" s="29"/>
      <c r="D2" s="29"/>
      <c r="E2" s="29"/>
      <c r="F2" s="29"/>
      <c r="G2" s="29"/>
      <c r="H2" s="29"/>
      <c r="I2" s="30"/>
    </row>
    <row r="3" spans="2:9" x14ac:dyDescent="0.3">
      <c r="B3" s="31" t="s">
        <v>1</v>
      </c>
      <c r="C3" s="32"/>
      <c r="D3" s="32"/>
      <c r="E3" s="32"/>
      <c r="F3" s="32"/>
      <c r="G3" s="32"/>
      <c r="H3" s="32"/>
      <c r="I3" s="33"/>
    </row>
    <row r="4" spans="2:9" x14ac:dyDescent="0.3">
      <c r="B4" s="31" t="s">
        <v>2</v>
      </c>
      <c r="C4" s="32"/>
      <c r="D4" s="32"/>
      <c r="E4" s="32"/>
      <c r="F4" s="32"/>
      <c r="G4" s="32"/>
      <c r="H4" s="32"/>
      <c r="I4" s="33"/>
    </row>
    <row r="5" spans="2:9" x14ac:dyDescent="0.3">
      <c r="B5" s="31" t="s">
        <v>3</v>
      </c>
      <c r="C5" s="32"/>
      <c r="D5" s="32"/>
      <c r="E5" s="32"/>
      <c r="F5" s="32"/>
      <c r="G5" s="32"/>
      <c r="H5" s="32"/>
      <c r="I5" s="33"/>
    </row>
    <row r="6" spans="2:9" ht="14.4" thickBot="1" x14ac:dyDescent="0.35">
      <c r="B6" s="34" t="s">
        <v>4</v>
      </c>
      <c r="C6" s="35"/>
      <c r="D6" s="35"/>
      <c r="E6" s="35"/>
      <c r="F6" s="35"/>
      <c r="G6" s="35"/>
      <c r="H6" s="35"/>
      <c r="I6" s="36"/>
    </row>
    <row r="7" spans="2:9" ht="15.75" customHeight="1" x14ac:dyDescent="0.3">
      <c r="B7" s="28" t="s">
        <v>5</v>
      </c>
      <c r="C7" s="37"/>
      <c r="D7" s="43" t="s">
        <v>6</v>
      </c>
      <c r="E7" s="44"/>
      <c r="F7" s="44"/>
      <c r="G7" s="44"/>
      <c r="H7" s="45"/>
      <c r="I7" s="46" t="s">
        <v>7</v>
      </c>
    </row>
    <row r="8" spans="2:9" ht="15" customHeight="1" thickBot="1" x14ac:dyDescent="0.35">
      <c r="B8" s="31"/>
      <c r="C8" s="38"/>
      <c r="D8" s="47"/>
      <c r="E8" s="48"/>
      <c r="F8" s="48"/>
      <c r="G8" s="48"/>
      <c r="H8" s="49"/>
      <c r="I8" s="50"/>
    </row>
    <row r="9" spans="2:9" ht="28.2" thickBot="1" x14ac:dyDescent="0.35">
      <c r="B9" s="34"/>
      <c r="C9" s="39"/>
      <c r="D9" s="51" t="s">
        <v>8</v>
      </c>
      <c r="E9" s="52" t="s">
        <v>9</v>
      </c>
      <c r="F9" s="51" t="s">
        <v>10</v>
      </c>
      <c r="G9" s="51" t="s">
        <v>11</v>
      </c>
      <c r="H9" s="51" t="s">
        <v>12</v>
      </c>
      <c r="I9" s="53"/>
    </row>
    <row r="10" spans="2:9" x14ac:dyDescent="0.3">
      <c r="B10" s="2" t="s">
        <v>13</v>
      </c>
      <c r="C10" s="3"/>
      <c r="D10" s="54">
        <f t="shared" ref="D10:I10" si="0">D11+D19+D29+D39+D49+D59+D72+D76+D63</f>
        <v>44317263.139999993</v>
      </c>
      <c r="E10" s="54">
        <f t="shared" si="0"/>
        <v>579156.39999999851</v>
      </c>
      <c r="F10" s="54">
        <f t="shared" si="0"/>
        <v>44896419.539999999</v>
      </c>
      <c r="G10" s="54">
        <f t="shared" si="0"/>
        <v>9139955.9800000004</v>
      </c>
      <c r="H10" s="54">
        <f t="shared" si="0"/>
        <v>8954005.0299999993</v>
      </c>
      <c r="I10" s="54">
        <f t="shared" si="0"/>
        <v>35756463.560000002</v>
      </c>
    </row>
    <row r="11" spans="2:9" x14ac:dyDescent="0.3">
      <c r="B11" s="4" t="s">
        <v>14</v>
      </c>
      <c r="C11" s="5"/>
      <c r="D11" s="55">
        <f t="shared" ref="D11:I11" si="1">SUM(D12:D18)</f>
        <v>18584448.809999999</v>
      </c>
      <c r="E11" s="55">
        <f t="shared" si="1"/>
        <v>-136573.79</v>
      </c>
      <c r="F11" s="55">
        <f t="shared" si="1"/>
        <v>18447875.02</v>
      </c>
      <c r="G11" s="55">
        <f t="shared" si="1"/>
        <v>5434788.6699999999</v>
      </c>
      <c r="H11" s="55">
        <f t="shared" si="1"/>
        <v>5430888.6699999999</v>
      </c>
      <c r="I11" s="55">
        <f t="shared" si="1"/>
        <v>13013086.350000001</v>
      </c>
    </row>
    <row r="12" spans="2:9" x14ac:dyDescent="0.3">
      <c r="B12" s="6" t="s">
        <v>15</v>
      </c>
      <c r="C12" s="7"/>
      <c r="D12" s="55">
        <v>11672192</v>
      </c>
      <c r="E12" s="56">
        <v>108561</v>
      </c>
      <c r="F12" s="56">
        <f t="shared" ref="F12:F18" si="2">D12+E12</f>
        <v>11780753</v>
      </c>
      <c r="G12" s="56">
        <v>3853880</v>
      </c>
      <c r="H12" s="56">
        <v>3851746</v>
      </c>
      <c r="I12" s="56">
        <f t="shared" ref="I12:I18" si="3">F12-G12</f>
        <v>7926873</v>
      </c>
    </row>
    <row r="13" spans="2:9" x14ac:dyDescent="0.3">
      <c r="B13" s="6" t="s">
        <v>16</v>
      </c>
      <c r="C13" s="7"/>
      <c r="D13" s="55">
        <v>240144</v>
      </c>
      <c r="E13" s="56">
        <v>0</v>
      </c>
      <c r="F13" s="56">
        <f t="shared" si="2"/>
        <v>240144</v>
      </c>
      <c r="G13" s="56">
        <v>80034</v>
      </c>
      <c r="H13" s="56">
        <v>80034</v>
      </c>
      <c r="I13" s="56">
        <f t="shared" si="3"/>
        <v>160110</v>
      </c>
    </row>
    <row r="14" spans="2:9" x14ac:dyDescent="0.3">
      <c r="B14" s="6" t="s">
        <v>17</v>
      </c>
      <c r="C14" s="7"/>
      <c r="D14" s="55">
        <v>6136112.8099999996</v>
      </c>
      <c r="E14" s="56">
        <v>-145134.79</v>
      </c>
      <c r="F14" s="56">
        <f t="shared" si="2"/>
        <v>5990978.0199999996</v>
      </c>
      <c r="G14" s="56">
        <v>1349844.63</v>
      </c>
      <c r="H14" s="56">
        <v>1348078.63</v>
      </c>
      <c r="I14" s="56">
        <f t="shared" si="3"/>
        <v>4641133.3899999997</v>
      </c>
    </row>
    <row r="15" spans="2:9" x14ac:dyDescent="0.3">
      <c r="B15" s="6" t="s">
        <v>18</v>
      </c>
      <c r="C15" s="7"/>
      <c r="D15" s="55"/>
      <c r="E15" s="56"/>
      <c r="F15" s="56">
        <f t="shared" si="2"/>
        <v>0</v>
      </c>
      <c r="G15" s="56"/>
      <c r="H15" s="56"/>
      <c r="I15" s="56">
        <f t="shared" si="3"/>
        <v>0</v>
      </c>
    </row>
    <row r="16" spans="2:9" x14ac:dyDescent="0.3">
      <c r="B16" s="6" t="s">
        <v>19</v>
      </c>
      <c r="C16" s="7"/>
      <c r="D16" s="55">
        <v>436000</v>
      </c>
      <c r="E16" s="56">
        <v>0</v>
      </c>
      <c r="F16" s="56">
        <f t="shared" si="2"/>
        <v>436000</v>
      </c>
      <c r="G16" s="56">
        <v>151030.04</v>
      </c>
      <c r="H16" s="56">
        <v>151030.04</v>
      </c>
      <c r="I16" s="56">
        <f t="shared" si="3"/>
        <v>284969.95999999996</v>
      </c>
    </row>
    <row r="17" spans="2:9" x14ac:dyDescent="0.3">
      <c r="B17" s="6" t="s">
        <v>20</v>
      </c>
      <c r="C17" s="7"/>
      <c r="D17" s="55">
        <v>100000</v>
      </c>
      <c r="E17" s="56">
        <v>-100000</v>
      </c>
      <c r="F17" s="56">
        <f t="shared" si="2"/>
        <v>0</v>
      </c>
      <c r="G17" s="56">
        <v>0</v>
      </c>
      <c r="H17" s="56">
        <v>0</v>
      </c>
      <c r="I17" s="56">
        <f t="shared" si="3"/>
        <v>0</v>
      </c>
    </row>
    <row r="18" spans="2:9" x14ac:dyDescent="0.3">
      <c r="B18" s="6" t="s">
        <v>21</v>
      </c>
      <c r="C18" s="7"/>
      <c r="D18" s="55"/>
      <c r="E18" s="56"/>
      <c r="F18" s="56">
        <f t="shared" si="2"/>
        <v>0</v>
      </c>
      <c r="G18" s="56"/>
      <c r="H18" s="56"/>
      <c r="I18" s="56">
        <f t="shared" si="3"/>
        <v>0</v>
      </c>
    </row>
    <row r="19" spans="2:9" x14ac:dyDescent="0.3">
      <c r="B19" s="4" t="s">
        <v>22</v>
      </c>
      <c r="C19" s="5"/>
      <c r="D19" s="55">
        <f t="shared" ref="D19:I19" si="4">SUM(D20:D28)</f>
        <v>7882347.0199999996</v>
      </c>
      <c r="E19" s="55">
        <f t="shared" si="4"/>
        <v>-181529.86</v>
      </c>
      <c r="F19" s="55">
        <f t="shared" si="4"/>
        <v>7700817.1600000001</v>
      </c>
      <c r="G19" s="55">
        <f t="shared" si="4"/>
        <v>1611271.79</v>
      </c>
      <c r="H19" s="55">
        <f t="shared" si="4"/>
        <v>1465041.29</v>
      </c>
      <c r="I19" s="55">
        <f t="shared" si="4"/>
        <v>6089545.3700000001</v>
      </c>
    </row>
    <row r="20" spans="2:9" x14ac:dyDescent="0.3">
      <c r="B20" s="6" t="s">
        <v>23</v>
      </c>
      <c r="C20" s="7"/>
      <c r="D20" s="55">
        <v>898173.02</v>
      </c>
      <c r="E20" s="56">
        <v>-155386.5</v>
      </c>
      <c r="F20" s="55">
        <f t="shared" ref="F20:F28" si="5">D20+E20</f>
        <v>742786.52</v>
      </c>
      <c r="G20" s="56">
        <v>243903.84</v>
      </c>
      <c r="H20" s="56">
        <v>209019.53</v>
      </c>
      <c r="I20" s="56">
        <f t="shared" ref="I20:I28" si="6">F20-G20</f>
        <v>498882.68000000005</v>
      </c>
    </row>
    <row r="21" spans="2:9" x14ac:dyDescent="0.3">
      <c r="B21" s="6" t="s">
        <v>24</v>
      </c>
      <c r="C21" s="7"/>
      <c r="D21" s="55">
        <v>1134000</v>
      </c>
      <c r="E21" s="56">
        <v>86036.64</v>
      </c>
      <c r="F21" s="55">
        <f t="shared" si="5"/>
        <v>1220036.6399999999</v>
      </c>
      <c r="G21" s="56">
        <v>375628.99</v>
      </c>
      <c r="H21" s="56">
        <v>375628.99</v>
      </c>
      <c r="I21" s="56">
        <f t="shared" si="6"/>
        <v>844407.64999999991</v>
      </c>
    </row>
    <row r="22" spans="2:9" x14ac:dyDescent="0.3">
      <c r="B22" s="6" t="s">
        <v>25</v>
      </c>
      <c r="C22" s="7"/>
      <c r="D22" s="55"/>
      <c r="E22" s="56"/>
      <c r="F22" s="55">
        <f t="shared" si="5"/>
        <v>0</v>
      </c>
      <c r="G22" s="56"/>
      <c r="H22" s="56"/>
      <c r="I22" s="56">
        <f t="shared" si="6"/>
        <v>0</v>
      </c>
    </row>
    <row r="23" spans="2:9" x14ac:dyDescent="0.3">
      <c r="B23" s="6" t="s">
        <v>26</v>
      </c>
      <c r="C23" s="7"/>
      <c r="D23" s="55">
        <v>1439621</v>
      </c>
      <c r="E23" s="56">
        <v>-91621</v>
      </c>
      <c r="F23" s="55">
        <f t="shared" si="5"/>
        <v>1348000</v>
      </c>
      <c r="G23" s="56">
        <v>326122.21999999997</v>
      </c>
      <c r="H23" s="56">
        <v>326122.21999999997</v>
      </c>
      <c r="I23" s="56">
        <f t="shared" si="6"/>
        <v>1021877.78</v>
      </c>
    </row>
    <row r="24" spans="2:9" x14ac:dyDescent="0.3">
      <c r="B24" s="6" t="s">
        <v>27</v>
      </c>
      <c r="C24" s="7"/>
      <c r="D24" s="55">
        <v>361000</v>
      </c>
      <c r="E24" s="56">
        <v>20748</v>
      </c>
      <c r="F24" s="55">
        <f t="shared" si="5"/>
        <v>381748</v>
      </c>
      <c r="G24" s="56">
        <v>53397.94</v>
      </c>
      <c r="H24" s="56">
        <v>53397.94</v>
      </c>
      <c r="I24" s="56">
        <f t="shared" si="6"/>
        <v>328350.06</v>
      </c>
    </row>
    <row r="25" spans="2:9" x14ac:dyDescent="0.3">
      <c r="B25" s="6" t="s">
        <v>28</v>
      </c>
      <c r="C25" s="7"/>
      <c r="D25" s="55">
        <v>3284553</v>
      </c>
      <c r="E25" s="56">
        <v>-183307</v>
      </c>
      <c r="F25" s="55">
        <f t="shared" si="5"/>
        <v>3101246</v>
      </c>
      <c r="G25" s="56">
        <v>381316.75</v>
      </c>
      <c r="H25" s="56">
        <v>269970.56</v>
      </c>
      <c r="I25" s="56">
        <f t="shared" si="6"/>
        <v>2719929.25</v>
      </c>
    </row>
    <row r="26" spans="2:9" x14ac:dyDescent="0.3">
      <c r="B26" s="6" t="s">
        <v>29</v>
      </c>
      <c r="C26" s="7"/>
      <c r="D26" s="55">
        <v>160000</v>
      </c>
      <c r="E26" s="56">
        <v>5000</v>
      </c>
      <c r="F26" s="55">
        <f t="shared" si="5"/>
        <v>165000</v>
      </c>
      <c r="G26" s="56">
        <v>56406.1</v>
      </c>
      <c r="H26" s="56">
        <v>56406.1</v>
      </c>
      <c r="I26" s="56">
        <f t="shared" si="6"/>
        <v>108593.9</v>
      </c>
    </row>
    <row r="27" spans="2:9" x14ac:dyDescent="0.3">
      <c r="B27" s="6" t="s">
        <v>30</v>
      </c>
      <c r="C27" s="7"/>
      <c r="D27" s="55">
        <v>20000</v>
      </c>
      <c r="E27" s="56">
        <v>0</v>
      </c>
      <c r="F27" s="55">
        <f t="shared" si="5"/>
        <v>20000</v>
      </c>
      <c r="G27" s="56">
        <v>0</v>
      </c>
      <c r="H27" s="56">
        <v>0</v>
      </c>
      <c r="I27" s="56">
        <f t="shared" si="6"/>
        <v>20000</v>
      </c>
    </row>
    <row r="28" spans="2:9" x14ac:dyDescent="0.3">
      <c r="B28" s="6" t="s">
        <v>31</v>
      </c>
      <c r="C28" s="7"/>
      <c r="D28" s="55">
        <v>585000</v>
      </c>
      <c r="E28" s="56">
        <v>137000</v>
      </c>
      <c r="F28" s="55">
        <f t="shared" si="5"/>
        <v>722000</v>
      </c>
      <c r="G28" s="56">
        <v>174495.95</v>
      </c>
      <c r="H28" s="56">
        <v>174495.95</v>
      </c>
      <c r="I28" s="56">
        <f t="shared" si="6"/>
        <v>547504.05000000005</v>
      </c>
    </row>
    <row r="29" spans="2:9" x14ac:dyDescent="0.3">
      <c r="B29" s="4" t="s">
        <v>32</v>
      </c>
      <c r="C29" s="5"/>
      <c r="D29" s="55">
        <f t="shared" ref="D29:I29" si="7">SUM(D30:D38)</f>
        <v>13331493.729999999</v>
      </c>
      <c r="E29" s="55">
        <f t="shared" si="7"/>
        <v>-4885458.7300000004</v>
      </c>
      <c r="F29" s="55">
        <f t="shared" si="7"/>
        <v>8446035</v>
      </c>
      <c r="G29" s="55">
        <f t="shared" si="7"/>
        <v>1176175.49</v>
      </c>
      <c r="H29" s="55">
        <f t="shared" si="7"/>
        <v>1140355.04</v>
      </c>
      <c r="I29" s="55">
        <f t="shared" si="7"/>
        <v>7269859.5099999998</v>
      </c>
    </row>
    <row r="30" spans="2:9" x14ac:dyDescent="0.3">
      <c r="B30" s="6" t="s">
        <v>33</v>
      </c>
      <c r="C30" s="7"/>
      <c r="D30" s="55">
        <v>6647896.5300000003</v>
      </c>
      <c r="E30" s="56">
        <v>-6352428.1900000004</v>
      </c>
      <c r="F30" s="55">
        <f t="shared" ref="F30:F38" si="8">D30+E30</f>
        <v>295468.33999999985</v>
      </c>
      <c r="G30" s="56">
        <v>35567.919999999998</v>
      </c>
      <c r="H30" s="56">
        <v>35567.919999999998</v>
      </c>
      <c r="I30" s="56">
        <f t="shared" ref="I30:I38" si="9">F30-G30</f>
        <v>259900.41999999987</v>
      </c>
    </row>
    <row r="31" spans="2:9" x14ac:dyDescent="0.3">
      <c r="B31" s="6" t="s">
        <v>34</v>
      </c>
      <c r="C31" s="7"/>
      <c r="D31" s="55">
        <v>2007480.81</v>
      </c>
      <c r="E31" s="56">
        <v>-553989.9</v>
      </c>
      <c r="F31" s="55">
        <f t="shared" si="8"/>
        <v>1453490.9100000001</v>
      </c>
      <c r="G31" s="56">
        <v>308808.46000000002</v>
      </c>
      <c r="H31" s="56">
        <v>297324.46000000002</v>
      </c>
      <c r="I31" s="56">
        <f t="shared" si="9"/>
        <v>1144682.4500000002</v>
      </c>
    </row>
    <row r="32" spans="2:9" x14ac:dyDescent="0.3">
      <c r="B32" s="6" t="s">
        <v>35</v>
      </c>
      <c r="C32" s="7"/>
      <c r="D32" s="55">
        <v>215000</v>
      </c>
      <c r="E32" s="56">
        <v>11380</v>
      </c>
      <c r="F32" s="55">
        <f t="shared" si="8"/>
        <v>226380</v>
      </c>
      <c r="G32" s="56">
        <v>70002.19</v>
      </c>
      <c r="H32" s="56">
        <v>70002.19</v>
      </c>
      <c r="I32" s="56">
        <f t="shared" si="9"/>
        <v>156377.81</v>
      </c>
    </row>
    <row r="33" spans="2:9" x14ac:dyDescent="0.3">
      <c r="B33" s="6" t="s">
        <v>36</v>
      </c>
      <c r="C33" s="7"/>
      <c r="D33" s="55">
        <v>105000</v>
      </c>
      <c r="E33" s="56">
        <v>140000</v>
      </c>
      <c r="F33" s="55">
        <f t="shared" si="8"/>
        <v>245000</v>
      </c>
      <c r="G33" s="56">
        <v>82529.570000000007</v>
      </c>
      <c r="H33" s="56">
        <v>82529.570000000007</v>
      </c>
      <c r="I33" s="56">
        <f t="shared" si="9"/>
        <v>162470.43</v>
      </c>
    </row>
    <row r="34" spans="2:9" x14ac:dyDescent="0.3">
      <c r="B34" s="6" t="s">
        <v>37</v>
      </c>
      <c r="C34" s="7"/>
      <c r="D34" s="55">
        <v>1098000</v>
      </c>
      <c r="E34" s="56">
        <v>272201.95</v>
      </c>
      <c r="F34" s="55">
        <f t="shared" si="8"/>
        <v>1370201.95</v>
      </c>
      <c r="G34" s="56">
        <v>195337.79</v>
      </c>
      <c r="H34" s="56">
        <v>179121.34</v>
      </c>
      <c r="I34" s="56">
        <f t="shared" si="9"/>
        <v>1174864.1599999999</v>
      </c>
    </row>
    <row r="35" spans="2:9" x14ac:dyDescent="0.3">
      <c r="B35" s="6" t="s">
        <v>38</v>
      </c>
      <c r="C35" s="7"/>
      <c r="D35" s="55">
        <v>107720</v>
      </c>
      <c r="E35" s="56">
        <v>5847</v>
      </c>
      <c r="F35" s="55">
        <f t="shared" si="8"/>
        <v>113567</v>
      </c>
      <c r="G35" s="56">
        <v>29058</v>
      </c>
      <c r="H35" s="56">
        <v>20938</v>
      </c>
      <c r="I35" s="56">
        <f t="shared" si="9"/>
        <v>84509</v>
      </c>
    </row>
    <row r="36" spans="2:9" x14ac:dyDescent="0.3">
      <c r="B36" s="6" t="s">
        <v>39</v>
      </c>
      <c r="C36" s="7"/>
      <c r="D36" s="55">
        <v>300000</v>
      </c>
      <c r="E36" s="56">
        <v>20000</v>
      </c>
      <c r="F36" s="55">
        <f t="shared" si="8"/>
        <v>320000</v>
      </c>
      <c r="G36" s="56">
        <v>62083.16</v>
      </c>
      <c r="H36" s="56">
        <v>62083.16</v>
      </c>
      <c r="I36" s="56">
        <f t="shared" si="9"/>
        <v>257916.84</v>
      </c>
    </row>
    <row r="37" spans="2:9" x14ac:dyDescent="0.3">
      <c r="B37" s="6" t="s">
        <v>40</v>
      </c>
      <c r="C37" s="7"/>
      <c r="D37" s="55">
        <v>1414169.2</v>
      </c>
      <c r="E37" s="56">
        <v>475363.8</v>
      </c>
      <c r="F37" s="55">
        <f t="shared" si="8"/>
        <v>1889533</v>
      </c>
      <c r="G37" s="56">
        <v>234901</v>
      </c>
      <c r="H37" s="56">
        <v>234901</v>
      </c>
      <c r="I37" s="56">
        <f t="shared" si="9"/>
        <v>1654632</v>
      </c>
    </row>
    <row r="38" spans="2:9" x14ac:dyDescent="0.3">
      <c r="B38" s="6" t="s">
        <v>41</v>
      </c>
      <c r="C38" s="7"/>
      <c r="D38" s="55">
        <v>1436227.19</v>
      </c>
      <c r="E38" s="56">
        <v>1096166.6100000001</v>
      </c>
      <c r="F38" s="55">
        <f t="shared" si="8"/>
        <v>2532393.7999999998</v>
      </c>
      <c r="G38" s="56">
        <v>157887.4</v>
      </c>
      <c r="H38" s="56">
        <v>157887.4</v>
      </c>
      <c r="I38" s="56">
        <f t="shared" si="9"/>
        <v>2374506.4</v>
      </c>
    </row>
    <row r="39" spans="2:9" ht="25.5" customHeight="1" x14ac:dyDescent="0.3">
      <c r="B39" s="26" t="s">
        <v>42</v>
      </c>
      <c r="C39" s="27"/>
      <c r="D39" s="55">
        <f t="shared" ref="D39:I39" si="10">SUM(D40:D48)</f>
        <v>2394595.5</v>
      </c>
      <c r="E39" s="55">
        <f t="shared" si="10"/>
        <v>-350349.58</v>
      </c>
      <c r="F39" s="55">
        <f t="shared" si="10"/>
        <v>2044245.92</v>
      </c>
      <c r="G39" s="55">
        <f t="shared" si="10"/>
        <v>756229.77</v>
      </c>
      <c r="H39" s="55">
        <f t="shared" si="10"/>
        <v>756229.77</v>
      </c>
      <c r="I39" s="55">
        <f t="shared" si="10"/>
        <v>1288016.1499999999</v>
      </c>
    </row>
    <row r="40" spans="2:9" x14ac:dyDescent="0.3">
      <c r="B40" s="6" t="s">
        <v>43</v>
      </c>
      <c r="C40" s="7"/>
      <c r="D40" s="55"/>
      <c r="E40" s="56"/>
      <c r="F40" s="55">
        <f t="shared" ref="F40:F48" si="11">D40+E40</f>
        <v>0</v>
      </c>
      <c r="G40" s="56"/>
      <c r="H40" s="56"/>
      <c r="I40" s="56">
        <f t="shared" ref="I40:I48" si="12">F40-G40</f>
        <v>0</v>
      </c>
    </row>
    <row r="41" spans="2:9" x14ac:dyDescent="0.3">
      <c r="B41" s="6" t="s">
        <v>44</v>
      </c>
      <c r="C41" s="7"/>
      <c r="D41" s="55"/>
      <c r="E41" s="56"/>
      <c r="F41" s="55">
        <f t="shared" si="11"/>
        <v>0</v>
      </c>
      <c r="G41" s="56"/>
      <c r="H41" s="56"/>
      <c r="I41" s="56">
        <f t="shared" si="12"/>
        <v>0</v>
      </c>
    </row>
    <row r="42" spans="2:9" x14ac:dyDescent="0.3">
      <c r="B42" s="6" t="s">
        <v>45</v>
      </c>
      <c r="C42" s="7"/>
      <c r="D42" s="55"/>
      <c r="E42" s="56"/>
      <c r="F42" s="55">
        <f t="shared" si="11"/>
        <v>0</v>
      </c>
      <c r="G42" s="56"/>
      <c r="H42" s="56"/>
      <c r="I42" s="56">
        <f t="shared" si="12"/>
        <v>0</v>
      </c>
    </row>
    <row r="43" spans="2:9" x14ac:dyDescent="0.3">
      <c r="B43" s="6" t="s">
        <v>46</v>
      </c>
      <c r="C43" s="7"/>
      <c r="D43" s="55">
        <v>2221723.5</v>
      </c>
      <c r="E43" s="56">
        <v>-350349.58</v>
      </c>
      <c r="F43" s="55">
        <f t="shared" si="11"/>
        <v>1871373.92</v>
      </c>
      <c r="G43" s="56">
        <v>698605.77</v>
      </c>
      <c r="H43" s="56">
        <v>698605.77</v>
      </c>
      <c r="I43" s="56">
        <f t="shared" si="12"/>
        <v>1172768.1499999999</v>
      </c>
    </row>
    <row r="44" spans="2:9" x14ac:dyDescent="0.3">
      <c r="B44" s="6" t="s">
        <v>47</v>
      </c>
      <c r="C44" s="7"/>
      <c r="D44" s="55">
        <v>172872</v>
      </c>
      <c r="E44" s="56">
        <v>0</v>
      </c>
      <c r="F44" s="55">
        <f t="shared" si="11"/>
        <v>172872</v>
      </c>
      <c r="G44" s="56">
        <v>57624</v>
      </c>
      <c r="H44" s="56">
        <v>57624</v>
      </c>
      <c r="I44" s="56">
        <f t="shared" si="12"/>
        <v>115248</v>
      </c>
    </row>
    <row r="45" spans="2:9" x14ac:dyDescent="0.3">
      <c r="B45" s="6" t="s">
        <v>48</v>
      </c>
      <c r="C45" s="7"/>
      <c r="D45" s="55"/>
      <c r="E45" s="56"/>
      <c r="F45" s="55">
        <f t="shared" si="11"/>
        <v>0</v>
      </c>
      <c r="G45" s="56"/>
      <c r="H45" s="56"/>
      <c r="I45" s="56">
        <f t="shared" si="12"/>
        <v>0</v>
      </c>
    </row>
    <row r="46" spans="2:9" x14ac:dyDescent="0.3">
      <c r="B46" s="6" t="s">
        <v>49</v>
      </c>
      <c r="C46" s="7"/>
      <c r="D46" s="55"/>
      <c r="E46" s="56"/>
      <c r="F46" s="55">
        <f t="shared" si="11"/>
        <v>0</v>
      </c>
      <c r="G46" s="56"/>
      <c r="H46" s="56"/>
      <c r="I46" s="56">
        <f t="shared" si="12"/>
        <v>0</v>
      </c>
    </row>
    <row r="47" spans="2:9" x14ac:dyDescent="0.3">
      <c r="B47" s="6" t="s">
        <v>50</v>
      </c>
      <c r="C47" s="7"/>
      <c r="D47" s="55"/>
      <c r="E47" s="56"/>
      <c r="F47" s="55">
        <f t="shared" si="11"/>
        <v>0</v>
      </c>
      <c r="G47" s="56"/>
      <c r="H47" s="56"/>
      <c r="I47" s="56">
        <f t="shared" si="12"/>
        <v>0</v>
      </c>
    </row>
    <row r="48" spans="2:9" x14ac:dyDescent="0.3">
      <c r="B48" s="6" t="s">
        <v>51</v>
      </c>
      <c r="C48" s="7"/>
      <c r="D48" s="55"/>
      <c r="E48" s="56"/>
      <c r="F48" s="55">
        <f t="shared" si="11"/>
        <v>0</v>
      </c>
      <c r="G48" s="56"/>
      <c r="H48" s="56"/>
      <c r="I48" s="56">
        <f t="shared" si="12"/>
        <v>0</v>
      </c>
    </row>
    <row r="49" spans="2:9" x14ac:dyDescent="0.3">
      <c r="B49" s="26" t="s">
        <v>52</v>
      </c>
      <c r="C49" s="27"/>
      <c r="D49" s="55">
        <f t="shared" ref="D49:I49" si="13">SUM(D50:D58)</f>
        <v>379378.07999999996</v>
      </c>
      <c r="E49" s="55">
        <f t="shared" si="13"/>
        <v>38958.93</v>
      </c>
      <c r="F49" s="55">
        <f t="shared" si="13"/>
        <v>418337.01</v>
      </c>
      <c r="G49" s="55">
        <f t="shared" si="13"/>
        <v>161490.26</v>
      </c>
      <c r="H49" s="55">
        <f t="shared" si="13"/>
        <v>161490.26</v>
      </c>
      <c r="I49" s="55">
        <f t="shared" si="13"/>
        <v>256846.74999999997</v>
      </c>
    </row>
    <row r="50" spans="2:9" x14ac:dyDescent="0.3">
      <c r="B50" s="6" t="s">
        <v>53</v>
      </c>
      <c r="C50" s="7"/>
      <c r="D50" s="55">
        <v>199378.08</v>
      </c>
      <c r="E50" s="56">
        <v>-38577.07</v>
      </c>
      <c r="F50" s="55">
        <f t="shared" ref="F50:F58" si="14">D50+E50</f>
        <v>160801.00999999998</v>
      </c>
      <c r="G50" s="56">
        <v>29520</v>
      </c>
      <c r="H50" s="56">
        <v>29520</v>
      </c>
      <c r="I50" s="56">
        <f t="shared" ref="I50:I83" si="15">F50-G50</f>
        <v>131281.00999999998</v>
      </c>
    </row>
    <row r="51" spans="2:9" x14ac:dyDescent="0.3">
      <c r="B51" s="6" t="s">
        <v>54</v>
      </c>
      <c r="C51" s="7"/>
      <c r="D51" s="55">
        <v>60000</v>
      </c>
      <c r="E51" s="56">
        <v>77536</v>
      </c>
      <c r="F51" s="55">
        <f t="shared" si="14"/>
        <v>137536</v>
      </c>
      <c r="G51" s="56">
        <v>56144</v>
      </c>
      <c r="H51" s="56">
        <v>56144</v>
      </c>
      <c r="I51" s="56">
        <f t="shared" si="15"/>
        <v>81392</v>
      </c>
    </row>
    <row r="52" spans="2:9" x14ac:dyDescent="0.3">
      <c r="B52" s="6" t="s">
        <v>55</v>
      </c>
      <c r="C52" s="7"/>
      <c r="D52" s="55">
        <v>50000</v>
      </c>
      <c r="E52" s="56">
        <v>-50000</v>
      </c>
      <c r="F52" s="55">
        <f t="shared" si="14"/>
        <v>0</v>
      </c>
      <c r="G52" s="56">
        <v>0</v>
      </c>
      <c r="H52" s="56">
        <v>0</v>
      </c>
      <c r="I52" s="56">
        <f t="shared" si="15"/>
        <v>0</v>
      </c>
    </row>
    <row r="53" spans="2:9" x14ac:dyDescent="0.3">
      <c r="B53" s="6" t="s">
        <v>56</v>
      </c>
      <c r="C53" s="7"/>
      <c r="D53" s="55">
        <v>0</v>
      </c>
      <c r="E53" s="56">
        <v>50000</v>
      </c>
      <c r="F53" s="55">
        <f t="shared" si="14"/>
        <v>50000</v>
      </c>
      <c r="G53" s="56">
        <v>49610.26</v>
      </c>
      <c r="H53" s="56">
        <v>49610.26</v>
      </c>
      <c r="I53" s="56">
        <f t="shared" si="15"/>
        <v>389.73999999999796</v>
      </c>
    </row>
    <row r="54" spans="2:9" x14ac:dyDescent="0.3">
      <c r="B54" s="6" t="s">
        <v>57</v>
      </c>
      <c r="C54" s="7"/>
      <c r="D54" s="55"/>
      <c r="E54" s="56"/>
      <c r="F54" s="55">
        <f t="shared" si="14"/>
        <v>0</v>
      </c>
      <c r="G54" s="56"/>
      <c r="H54" s="56"/>
      <c r="I54" s="56">
        <f t="shared" si="15"/>
        <v>0</v>
      </c>
    </row>
    <row r="55" spans="2:9" x14ac:dyDescent="0.3">
      <c r="B55" s="6" t="s">
        <v>58</v>
      </c>
      <c r="C55" s="7"/>
      <c r="D55" s="55">
        <v>70000</v>
      </c>
      <c r="E55" s="56">
        <v>0</v>
      </c>
      <c r="F55" s="55">
        <f t="shared" si="14"/>
        <v>70000</v>
      </c>
      <c r="G55" s="56">
        <v>26216</v>
      </c>
      <c r="H55" s="56">
        <v>26216</v>
      </c>
      <c r="I55" s="56">
        <f t="shared" si="15"/>
        <v>43784</v>
      </c>
    </row>
    <row r="56" spans="2:9" x14ac:dyDescent="0.3">
      <c r="B56" s="6" t="s">
        <v>59</v>
      </c>
      <c r="C56" s="7"/>
      <c r="D56" s="55"/>
      <c r="E56" s="56"/>
      <c r="F56" s="55">
        <f t="shared" si="14"/>
        <v>0</v>
      </c>
      <c r="G56" s="56"/>
      <c r="H56" s="56"/>
      <c r="I56" s="56">
        <f t="shared" si="15"/>
        <v>0</v>
      </c>
    </row>
    <row r="57" spans="2:9" x14ac:dyDescent="0.3">
      <c r="B57" s="6" t="s">
        <v>60</v>
      </c>
      <c r="C57" s="7"/>
      <c r="D57" s="55"/>
      <c r="E57" s="56"/>
      <c r="F57" s="55">
        <f t="shared" si="14"/>
        <v>0</v>
      </c>
      <c r="G57" s="56"/>
      <c r="H57" s="56"/>
      <c r="I57" s="56">
        <f t="shared" si="15"/>
        <v>0</v>
      </c>
    </row>
    <row r="58" spans="2:9" x14ac:dyDescent="0.3">
      <c r="B58" s="6" t="s">
        <v>61</v>
      </c>
      <c r="C58" s="7"/>
      <c r="D58" s="55"/>
      <c r="E58" s="56"/>
      <c r="F58" s="55">
        <f t="shared" si="14"/>
        <v>0</v>
      </c>
      <c r="G58" s="56"/>
      <c r="H58" s="56"/>
      <c r="I58" s="56">
        <f t="shared" si="15"/>
        <v>0</v>
      </c>
    </row>
    <row r="59" spans="2:9" x14ac:dyDescent="0.3">
      <c r="B59" s="4" t="s">
        <v>62</v>
      </c>
      <c r="C59" s="5"/>
      <c r="D59" s="55">
        <f>SUM(D60:D62)</f>
        <v>1745000</v>
      </c>
      <c r="E59" s="55">
        <f>SUM(E60:E62)</f>
        <v>6094109.4299999997</v>
      </c>
      <c r="F59" s="55">
        <f>SUM(F60:F62)</f>
        <v>7839109.4299999997</v>
      </c>
      <c r="G59" s="55">
        <f>SUM(G60:G62)</f>
        <v>0</v>
      </c>
      <c r="H59" s="55">
        <f>SUM(H60:H62)</f>
        <v>0</v>
      </c>
      <c r="I59" s="56">
        <f t="shared" si="15"/>
        <v>7839109.4299999997</v>
      </c>
    </row>
    <row r="60" spans="2:9" x14ac:dyDescent="0.3">
      <c r="B60" s="6" t="s">
        <v>63</v>
      </c>
      <c r="C60" s="7"/>
      <c r="D60" s="55">
        <v>1745000</v>
      </c>
      <c r="E60" s="56">
        <v>6094109.4299999997</v>
      </c>
      <c r="F60" s="55">
        <f>D60+E60</f>
        <v>7839109.4299999997</v>
      </c>
      <c r="G60" s="56">
        <v>0</v>
      </c>
      <c r="H60" s="56">
        <v>0</v>
      </c>
      <c r="I60" s="56">
        <f t="shared" si="15"/>
        <v>7839109.4299999997</v>
      </c>
    </row>
    <row r="61" spans="2:9" x14ac:dyDescent="0.3">
      <c r="B61" s="6" t="s">
        <v>64</v>
      </c>
      <c r="C61" s="7"/>
      <c r="D61" s="55"/>
      <c r="E61" s="56"/>
      <c r="F61" s="55">
        <f>D61+E61</f>
        <v>0</v>
      </c>
      <c r="G61" s="56"/>
      <c r="H61" s="56"/>
      <c r="I61" s="56">
        <f t="shared" si="15"/>
        <v>0</v>
      </c>
    </row>
    <row r="62" spans="2:9" x14ac:dyDescent="0.3">
      <c r="B62" s="6" t="s">
        <v>65</v>
      </c>
      <c r="C62" s="7"/>
      <c r="D62" s="55"/>
      <c r="E62" s="56"/>
      <c r="F62" s="55">
        <f>D62+E62</f>
        <v>0</v>
      </c>
      <c r="G62" s="56"/>
      <c r="H62" s="56"/>
      <c r="I62" s="56">
        <f t="shared" si="15"/>
        <v>0</v>
      </c>
    </row>
    <row r="63" spans="2:9" x14ac:dyDescent="0.3">
      <c r="B63" s="26" t="s">
        <v>66</v>
      </c>
      <c r="C63" s="27"/>
      <c r="D63" s="55">
        <f>SUM(D64:D71)</f>
        <v>0</v>
      </c>
      <c r="E63" s="55">
        <f>SUM(E64:E71)</f>
        <v>0</v>
      </c>
      <c r="F63" s="55">
        <f>F64+F65+F66+F67+F68+F70+F71</f>
        <v>0</v>
      </c>
      <c r="G63" s="55">
        <f>SUM(G64:G71)</f>
        <v>0</v>
      </c>
      <c r="H63" s="55">
        <f>SUM(H64:H71)</f>
        <v>0</v>
      </c>
      <c r="I63" s="56">
        <f t="shared" si="15"/>
        <v>0</v>
      </c>
    </row>
    <row r="64" spans="2:9" x14ac:dyDescent="0.3">
      <c r="B64" s="6" t="s">
        <v>67</v>
      </c>
      <c r="C64" s="7"/>
      <c r="D64" s="55"/>
      <c r="E64" s="56"/>
      <c r="F64" s="55">
        <f t="shared" ref="F64:F71" si="16">D64+E64</f>
        <v>0</v>
      </c>
      <c r="G64" s="56"/>
      <c r="H64" s="56"/>
      <c r="I64" s="56">
        <f t="shared" si="15"/>
        <v>0</v>
      </c>
    </row>
    <row r="65" spans="2:9" x14ac:dyDescent="0.3">
      <c r="B65" s="6" t="s">
        <v>68</v>
      </c>
      <c r="C65" s="7"/>
      <c r="D65" s="55"/>
      <c r="E65" s="56"/>
      <c r="F65" s="55">
        <f t="shared" si="16"/>
        <v>0</v>
      </c>
      <c r="G65" s="56"/>
      <c r="H65" s="56"/>
      <c r="I65" s="56">
        <f t="shared" si="15"/>
        <v>0</v>
      </c>
    </row>
    <row r="66" spans="2:9" x14ac:dyDescent="0.3">
      <c r="B66" s="6" t="s">
        <v>69</v>
      </c>
      <c r="C66" s="7"/>
      <c r="D66" s="55"/>
      <c r="E66" s="56"/>
      <c r="F66" s="55">
        <f t="shared" si="16"/>
        <v>0</v>
      </c>
      <c r="G66" s="56"/>
      <c r="H66" s="56"/>
      <c r="I66" s="56">
        <f t="shared" si="15"/>
        <v>0</v>
      </c>
    </row>
    <row r="67" spans="2:9" x14ac:dyDescent="0.3">
      <c r="B67" s="6" t="s">
        <v>70</v>
      </c>
      <c r="C67" s="7"/>
      <c r="D67" s="55"/>
      <c r="E67" s="56"/>
      <c r="F67" s="55">
        <f t="shared" si="16"/>
        <v>0</v>
      </c>
      <c r="G67" s="56"/>
      <c r="H67" s="56"/>
      <c r="I67" s="56">
        <f t="shared" si="15"/>
        <v>0</v>
      </c>
    </row>
    <row r="68" spans="2:9" x14ac:dyDescent="0.3">
      <c r="B68" s="6" t="s">
        <v>71</v>
      </c>
      <c r="C68" s="7"/>
      <c r="D68" s="55"/>
      <c r="E68" s="56"/>
      <c r="F68" s="55">
        <f t="shared" si="16"/>
        <v>0</v>
      </c>
      <c r="G68" s="56"/>
      <c r="H68" s="56"/>
      <c r="I68" s="56">
        <f t="shared" si="15"/>
        <v>0</v>
      </c>
    </row>
    <row r="69" spans="2:9" x14ac:dyDescent="0.3">
      <c r="B69" s="6" t="s">
        <v>72</v>
      </c>
      <c r="C69" s="7"/>
      <c r="D69" s="55"/>
      <c r="E69" s="56"/>
      <c r="F69" s="55">
        <f t="shared" si="16"/>
        <v>0</v>
      </c>
      <c r="G69" s="56"/>
      <c r="H69" s="56"/>
      <c r="I69" s="56">
        <f t="shared" si="15"/>
        <v>0</v>
      </c>
    </row>
    <row r="70" spans="2:9" x14ac:dyDescent="0.3">
      <c r="B70" s="6" t="s">
        <v>73</v>
      </c>
      <c r="C70" s="7"/>
      <c r="D70" s="55"/>
      <c r="E70" s="56"/>
      <c r="F70" s="55">
        <f t="shared" si="16"/>
        <v>0</v>
      </c>
      <c r="G70" s="56"/>
      <c r="H70" s="56"/>
      <c r="I70" s="56">
        <f t="shared" si="15"/>
        <v>0</v>
      </c>
    </row>
    <row r="71" spans="2:9" x14ac:dyDescent="0.3">
      <c r="B71" s="6" t="s">
        <v>74</v>
      </c>
      <c r="C71" s="7"/>
      <c r="D71" s="55"/>
      <c r="E71" s="56"/>
      <c r="F71" s="55">
        <f t="shared" si="16"/>
        <v>0</v>
      </c>
      <c r="G71" s="56"/>
      <c r="H71" s="56"/>
      <c r="I71" s="56">
        <f t="shared" si="15"/>
        <v>0</v>
      </c>
    </row>
    <row r="72" spans="2:9" x14ac:dyDescent="0.3">
      <c r="B72" s="4" t="s">
        <v>75</v>
      </c>
      <c r="C72" s="5"/>
      <c r="D72" s="55">
        <f>SUM(D73:D75)</f>
        <v>0</v>
      </c>
      <c r="E72" s="55">
        <f>SUM(E73:E75)</f>
        <v>0</v>
      </c>
      <c r="F72" s="55">
        <f>SUM(F73:F75)</f>
        <v>0</v>
      </c>
      <c r="G72" s="55">
        <f>SUM(G73:G75)</f>
        <v>0</v>
      </c>
      <c r="H72" s="55">
        <f>SUM(H73:H75)</f>
        <v>0</v>
      </c>
      <c r="I72" s="56">
        <f t="shared" si="15"/>
        <v>0</v>
      </c>
    </row>
    <row r="73" spans="2:9" x14ac:dyDescent="0.3">
      <c r="B73" s="6" t="s">
        <v>76</v>
      </c>
      <c r="C73" s="7"/>
      <c r="D73" s="55"/>
      <c r="E73" s="56"/>
      <c r="F73" s="55">
        <f>D73+E73</f>
        <v>0</v>
      </c>
      <c r="G73" s="56"/>
      <c r="H73" s="56"/>
      <c r="I73" s="56">
        <f t="shared" si="15"/>
        <v>0</v>
      </c>
    </row>
    <row r="74" spans="2:9" x14ac:dyDescent="0.3">
      <c r="B74" s="6" t="s">
        <v>77</v>
      </c>
      <c r="C74" s="7"/>
      <c r="D74" s="55"/>
      <c r="E74" s="56"/>
      <c r="F74" s="55">
        <f>D74+E74</f>
        <v>0</v>
      </c>
      <c r="G74" s="56"/>
      <c r="H74" s="56"/>
      <c r="I74" s="56">
        <f t="shared" si="15"/>
        <v>0</v>
      </c>
    </row>
    <row r="75" spans="2:9" x14ac:dyDescent="0.3">
      <c r="B75" s="6" t="s">
        <v>78</v>
      </c>
      <c r="C75" s="7"/>
      <c r="D75" s="55"/>
      <c r="E75" s="56"/>
      <c r="F75" s="55">
        <f>D75+E75</f>
        <v>0</v>
      </c>
      <c r="G75" s="56"/>
      <c r="H75" s="56"/>
      <c r="I75" s="56">
        <f t="shared" si="15"/>
        <v>0</v>
      </c>
    </row>
    <row r="76" spans="2:9" x14ac:dyDescent="0.3">
      <c r="B76" s="4" t="s">
        <v>79</v>
      </c>
      <c r="C76" s="5"/>
      <c r="D76" s="55">
        <f>SUM(D77:D83)</f>
        <v>0</v>
      </c>
      <c r="E76" s="55">
        <f>SUM(E77:E83)</f>
        <v>0</v>
      </c>
      <c r="F76" s="55">
        <f>SUM(F77:F83)</f>
        <v>0</v>
      </c>
      <c r="G76" s="55">
        <f>SUM(G77:G83)</f>
        <v>0</v>
      </c>
      <c r="H76" s="55">
        <f>SUM(H77:H83)</f>
        <v>0</v>
      </c>
      <c r="I76" s="56">
        <f t="shared" si="15"/>
        <v>0</v>
      </c>
    </row>
    <row r="77" spans="2:9" x14ac:dyDescent="0.3">
      <c r="B77" s="6" t="s">
        <v>80</v>
      </c>
      <c r="C77" s="7"/>
      <c r="D77" s="55"/>
      <c r="E77" s="56"/>
      <c r="F77" s="55">
        <f t="shared" ref="F77:F83" si="17">D77+E77</f>
        <v>0</v>
      </c>
      <c r="G77" s="56"/>
      <c r="H77" s="56"/>
      <c r="I77" s="56">
        <f t="shared" si="15"/>
        <v>0</v>
      </c>
    </row>
    <row r="78" spans="2:9" x14ac:dyDescent="0.3">
      <c r="B78" s="6" t="s">
        <v>81</v>
      </c>
      <c r="C78" s="7"/>
      <c r="D78" s="55"/>
      <c r="E78" s="56"/>
      <c r="F78" s="55">
        <f t="shared" si="17"/>
        <v>0</v>
      </c>
      <c r="G78" s="56"/>
      <c r="H78" s="56"/>
      <c r="I78" s="56">
        <f t="shared" si="15"/>
        <v>0</v>
      </c>
    </row>
    <row r="79" spans="2:9" x14ac:dyDescent="0.3">
      <c r="B79" s="6" t="s">
        <v>82</v>
      </c>
      <c r="C79" s="7"/>
      <c r="D79" s="55"/>
      <c r="E79" s="56"/>
      <c r="F79" s="55">
        <f t="shared" si="17"/>
        <v>0</v>
      </c>
      <c r="G79" s="56"/>
      <c r="H79" s="56"/>
      <c r="I79" s="56">
        <f t="shared" si="15"/>
        <v>0</v>
      </c>
    </row>
    <row r="80" spans="2:9" x14ac:dyDescent="0.3">
      <c r="B80" s="6" t="s">
        <v>83</v>
      </c>
      <c r="C80" s="7"/>
      <c r="D80" s="55"/>
      <c r="E80" s="56"/>
      <c r="F80" s="55">
        <f t="shared" si="17"/>
        <v>0</v>
      </c>
      <c r="G80" s="56"/>
      <c r="H80" s="56"/>
      <c r="I80" s="56">
        <f t="shared" si="15"/>
        <v>0</v>
      </c>
    </row>
    <row r="81" spans="2:9" x14ac:dyDescent="0.3">
      <c r="B81" s="6" t="s">
        <v>84</v>
      </c>
      <c r="C81" s="7"/>
      <c r="D81" s="55"/>
      <c r="E81" s="56"/>
      <c r="F81" s="55">
        <f t="shared" si="17"/>
        <v>0</v>
      </c>
      <c r="G81" s="56"/>
      <c r="H81" s="56"/>
      <c r="I81" s="56">
        <f t="shared" si="15"/>
        <v>0</v>
      </c>
    </row>
    <row r="82" spans="2:9" x14ac:dyDescent="0.3">
      <c r="B82" s="6" t="s">
        <v>85</v>
      </c>
      <c r="C82" s="7"/>
      <c r="D82" s="55"/>
      <c r="E82" s="56"/>
      <c r="F82" s="55">
        <f t="shared" si="17"/>
        <v>0</v>
      </c>
      <c r="G82" s="56"/>
      <c r="H82" s="56"/>
      <c r="I82" s="56">
        <f t="shared" si="15"/>
        <v>0</v>
      </c>
    </row>
    <row r="83" spans="2:9" x14ac:dyDescent="0.3">
      <c r="B83" s="6" t="s">
        <v>86</v>
      </c>
      <c r="C83" s="7"/>
      <c r="D83" s="55"/>
      <c r="E83" s="56"/>
      <c r="F83" s="55">
        <f t="shared" si="17"/>
        <v>0</v>
      </c>
      <c r="G83" s="56"/>
      <c r="H83" s="56"/>
      <c r="I83" s="56">
        <f t="shared" si="15"/>
        <v>0</v>
      </c>
    </row>
    <row r="84" spans="2:9" x14ac:dyDescent="0.3">
      <c r="B84" s="10"/>
      <c r="C84" s="11"/>
      <c r="D84" s="57"/>
      <c r="E84" s="58"/>
      <c r="F84" s="58"/>
      <c r="G84" s="58"/>
      <c r="H84" s="58"/>
      <c r="I84" s="58"/>
    </row>
    <row r="85" spans="2:9" x14ac:dyDescent="0.3">
      <c r="B85" s="12" t="s">
        <v>87</v>
      </c>
      <c r="C85" s="13"/>
      <c r="D85" s="59">
        <f t="shared" ref="D85:I85" si="18">D86+D104+D94+D114+D124+D134+D138+D147+D151</f>
        <v>20442786</v>
      </c>
      <c r="E85" s="59">
        <f t="shared" si="18"/>
        <v>717189</v>
      </c>
      <c r="F85" s="59">
        <f t="shared" si="18"/>
        <v>21159975</v>
      </c>
      <c r="G85" s="59">
        <f t="shared" si="18"/>
        <v>2618704.3299999996</v>
      </c>
      <c r="H85" s="59">
        <f t="shared" si="18"/>
        <v>2588204.3299999996</v>
      </c>
      <c r="I85" s="59">
        <f t="shared" si="18"/>
        <v>18541270.670000002</v>
      </c>
    </row>
    <row r="86" spans="2:9" x14ac:dyDescent="0.3">
      <c r="B86" s="4" t="s">
        <v>14</v>
      </c>
      <c r="C86" s="5"/>
      <c r="D86" s="55">
        <f>SUM(D87:D93)</f>
        <v>3924388</v>
      </c>
      <c r="E86" s="55">
        <f>SUM(E87:E93)</f>
        <v>-16033</v>
      </c>
      <c r="F86" s="55">
        <f>SUM(F87:F93)</f>
        <v>3908355</v>
      </c>
      <c r="G86" s="55">
        <f>SUM(G87:G93)</f>
        <v>1002215.85</v>
      </c>
      <c r="H86" s="55">
        <f>SUM(H87:H93)</f>
        <v>971715.85</v>
      </c>
      <c r="I86" s="56">
        <f t="shared" ref="I86:I149" si="19">F86-G86</f>
        <v>2906139.15</v>
      </c>
    </row>
    <row r="87" spans="2:9" x14ac:dyDescent="0.3">
      <c r="B87" s="6" t="s">
        <v>15</v>
      </c>
      <c r="C87" s="7"/>
      <c r="D87" s="55">
        <v>2101032</v>
      </c>
      <c r="E87" s="56">
        <v>-231854</v>
      </c>
      <c r="F87" s="55">
        <f t="shared" ref="F87:F93" si="20">D87+E87</f>
        <v>1869178</v>
      </c>
      <c r="G87" s="56">
        <v>557630</v>
      </c>
      <c r="H87" s="56">
        <v>557630</v>
      </c>
      <c r="I87" s="56">
        <f t="shared" si="19"/>
        <v>1311548</v>
      </c>
    </row>
    <row r="88" spans="2:9" x14ac:dyDescent="0.3">
      <c r="B88" s="6" t="s">
        <v>16</v>
      </c>
      <c r="C88" s="7"/>
      <c r="D88" s="55">
        <v>0</v>
      </c>
      <c r="E88" s="56">
        <v>287000</v>
      </c>
      <c r="F88" s="55">
        <f t="shared" si="20"/>
        <v>287000</v>
      </c>
      <c r="G88" s="56">
        <v>55000</v>
      </c>
      <c r="H88" s="56">
        <v>24500</v>
      </c>
      <c r="I88" s="56">
        <f t="shared" si="19"/>
        <v>232000</v>
      </c>
    </row>
    <row r="89" spans="2:9" x14ac:dyDescent="0.3">
      <c r="B89" s="6" t="s">
        <v>17</v>
      </c>
      <c r="C89" s="7"/>
      <c r="D89" s="55">
        <v>1473356</v>
      </c>
      <c r="E89" s="56">
        <v>114821</v>
      </c>
      <c r="F89" s="55">
        <f t="shared" si="20"/>
        <v>1588177</v>
      </c>
      <c r="G89" s="56">
        <v>342496.85</v>
      </c>
      <c r="H89" s="56">
        <v>342496.85</v>
      </c>
      <c r="I89" s="56">
        <f t="shared" si="19"/>
        <v>1245680.1499999999</v>
      </c>
    </row>
    <row r="90" spans="2:9" x14ac:dyDescent="0.3">
      <c r="B90" s="6" t="s">
        <v>18</v>
      </c>
      <c r="C90" s="7"/>
      <c r="D90" s="55">
        <v>100000</v>
      </c>
      <c r="E90" s="56">
        <v>14000</v>
      </c>
      <c r="F90" s="55">
        <f t="shared" si="20"/>
        <v>114000</v>
      </c>
      <c r="G90" s="56">
        <v>47089</v>
      </c>
      <c r="H90" s="56">
        <v>47089</v>
      </c>
      <c r="I90" s="56">
        <f t="shared" si="19"/>
        <v>66911</v>
      </c>
    </row>
    <row r="91" spans="2:9" x14ac:dyDescent="0.3">
      <c r="B91" s="6" t="s">
        <v>19</v>
      </c>
      <c r="C91" s="7"/>
      <c r="D91" s="55">
        <v>50000</v>
      </c>
      <c r="E91" s="56">
        <v>0</v>
      </c>
      <c r="F91" s="55">
        <f t="shared" si="20"/>
        <v>50000</v>
      </c>
      <c r="G91" s="56">
        <v>0</v>
      </c>
      <c r="H91" s="56">
        <v>0</v>
      </c>
      <c r="I91" s="56">
        <f t="shared" si="19"/>
        <v>50000</v>
      </c>
    </row>
    <row r="92" spans="2:9" x14ac:dyDescent="0.3">
      <c r="B92" s="6" t="s">
        <v>20</v>
      </c>
      <c r="C92" s="7"/>
      <c r="D92" s="55">
        <v>200000</v>
      </c>
      <c r="E92" s="56">
        <v>-200000</v>
      </c>
      <c r="F92" s="55">
        <f t="shared" si="20"/>
        <v>0</v>
      </c>
      <c r="G92" s="56">
        <v>0</v>
      </c>
      <c r="H92" s="56">
        <v>0</v>
      </c>
      <c r="I92" s="56">
        <f t="shared" si="19"/>
        <v>0</v>
      </c>
    </row>
    <row r="93" spans="2:9" x14ac:dyDescent="0.3">
      <c r="B93" s="6" t="s">
        <v>21</v>
      </c>
      <c r="C93" s="7"/>
      <c r="D93" s="55"/>
      <c r="E93" s="56"/>
      <c r="F93" s="55">
        <f t="shared" si="20"/>
        <v>0</v>
      </c>
      <c r="G93" s="56"/>
      <c r="H93" s="56"/>
      <c r="I93" s="56">
        <f t="shared" si="19"/>
        <v>0</v>
      </c>
    </row>
    <row r="94" spans="2:9" x14ac:dyDescent="0.3">
      <c r="B94" s="4" t="s">
        <v>22</v>
      </c>
      <c r="C94" s="5"/>
      <c r="D94" s="55">
        <f>SUM(D95:D103)</f>
        <v>570000</v>
      </c>
      <c r="E94" s="55">
        <f>SUM(E95:E103)</f>
        <v>528490</v>
      </c>
      <c r="F94" s="55">
        <f>SUM(F95:F103)</f>
        <v>1098490</v>
      </c>
      <c r="G94" s="55">
        <f>SUM(G95:G103)</f>
        <v>178950.84</v>
      </c>
      <c r="H94" s="55">
        <f>SUM(H95:H103)</f>
        <v>178950.84</v>
      </c>
      <c r="I94" s="56">
        <f t="shared" si="19"/>
        <v>919539.16</v>
      </c>
    </row>
    <row r="95" spans="2:9" x14ac:dyDescent="0.3">
      <c r="B95" s="6" t="s">
        <v>23</v>
      </c>
      <c r="C95" s="7"/>
      <c r="D95" s="55"/>
      <c r="E95" s="56"/>
      <c r="F95" s="55">
        <f t="shared" ref="F95:F103" si="21">D95+E95</f>
        <v>0</v>
      </c>
      <c r="G95" s="56"/>
      <c r="H95" s="56"/>
      <c r="I95" s="56">
        <f t="shared" si="19"/>
        <v>0</v>
      </c>
    </row>
    <row r="96" spans="2:9" x14ac:dyDescent="0.3">
      <c r="B96" s="6" t="s">
        <v>24</v>
      </c>
      <c r="C96" s="7"/>
      <c r="D96" s="55"/>
      <c r="E96" s="56"/>
      <c r="F96" s="55">
        <f t="shared" si="21"/>
        <v>0</v>
      </c>
      <c r="G96" s="56"/>
      <c r="H96" s="56"/>
      <c r="I96" s="56">
        <f t="shared" si="19"/>
        <v>0</v>
      </c>
    </row>
    <row r="97" spans="2:9" x14ac:dyDescent="0.3">
      <c r="B97" s="6" t="s">
        <v>25</v>
      </c>
      <c r="C97" s="7"/>
      <c r="D97" s="55"/>
      <c r="E97" s="56"/>
      <c r="F97" s="55">
        <f t="shared" si="21"/>
        <v>0</v>
      </c>
      <c r="G97" s="56"/>
      <c r="H97" s="56"/>
      <c r="I97" s="56">
        <f t="shared" si="19"/>
        <v>0</v>
      </c>
    </row>
    <row r="98" spans="2:9" x14ac:dyDescent="0.3">
      <c r="B98" s="6" t="s">
        <v>26</v>
      </c>
      <c r="C98" s="7"/>
      <c r="D98" s="55"/>
      <c r="E98" s="56"/>
      <c r="F98" s="55">
        <f t="shared" si="21"/>
        <v>0</v>
      </c>
      <c r="G98" s="56"/>
      <c r="H98" s="56"/>
      <c r="I98" s="56">
        <f t="shared" si="19"/>
        <v>0</v>
      </c>
    </row>
    <row r="99" spans="2:9" x14ac:dyDescent="0.3">
      <c r="B99" s="6" t="s">
        <v>27</v>
      </c>
      <c r="C99" s="7"/>
      <c r="D99" s="55">
        <v>0</v>
      </c>
      <c r="E99" s="56">
        <v>15500</v>
      </c>
      <c r="F99" s="55">
        <f t="shared" si="21"/>
        <v>15500</v>
      </c>
      <c r="G99" s="56">
        <v>1125</v>
      </c>
      <c r="H99" s="56">
        <v>1125</v>
      </c>
      <c r="I99" s="56">
        <f t="shared" si="19"/>
        <v>14375</v>
      </c>
    </row>
    <row r="100" spans="2:9" x14ac:dyDescent="0.3">
      <c r="B100" s="6" t="s">
        <v>28</v>
      </c>
      <c r="C100" s="7"/>
      <c r="D100" s="55">
        <v>320000</v>
      </c>
      <c r="E100" s="56">
        <v>99000</v>
      </c>
      <c r="F100" s="55">
        <f t="shared" si="21"/>
        <v>419000</v>
      </c>
      <c r="G100" s="56">
        <v>112837.79</v>
      </c>
      <c r="H100" s="56">
        <v>112837.79</v>
      </c>
      <c r="I100" s="56">
        <f t="shared" si="19"/>
        <v>306162.21000000002</v>
      </c>
    </row>
    <row r="101" spans="2:9" x14ac:dyDescent="0.3">
      <c r="B101" s="6" t="s">
        <v>29</v>
      </c>
      <c r="C101" s="7"/>
      <c r="D101" s="55">
        <v>200000</v>
      </c>
      <c r="E101" s="56">
        <v>158740</v>
      </c>
      <c r="F101" s="55">
        <f t="shared" si="21"/>
        <v>358740</v>
      </c>
      <c r="G101" s="56">
        <v>14959.53</v>
      </c>
      <c r="H101" s="56">
        <v>14959.53</v>
      </c>
      <c r="I101" s="56">
        <f t="shared" si="19"/>
        <v>343780.47</v>
      </c>
    </row>
    <row r="102" spans="2:9" x14ac:dyDescent="0.3">
      <c r="B102" s="6" t="s">
        <v>30</v>
      </c>
      <c r="C102" s="7"/>
      <c r="D102" s="55">
        <v>0</v>
      </c>
      <c r="E102" s="56">
        <v>176600</v>
      </c>
      <c r="F102" s="55">
        <f t="shared" si="21"/>
        <v>176600</v>
      </c>
      <c r="G102" s="56">
        <v>0</v>
      </c>
      <c r="H102" s="56">
        <v>0</v>
      </c>
      <c r="I102" s="56">
        <f t="shared" si="19"/>
        <v>176600</v>
      </c>
    </row>
    <row r="103" spans="2:9" x14ac:dyDescent="0.3">
      <c r="B103" s="6" t="s">
        <v>31</v>
      </c>
      <c r="C103" s="7"/>
      <c r="D103" s="55">
        <v>50000</v>
      </c>
      <c r="E103" s="56">
        <v>78650</v>
      </c>
      <c r="F103" s="55">
        <f t="shared" si="21"/>
        <v>128650</v>
      </c>
      <c r="G103" s="56">
        <v>50028.52</v>
      </c>
      <c r="H103" s="56">
        <v>50028.52</v>
      </c>
      <c r="I103" s="56">
        <f t="shared" si="19"/>
        <v>78621.48000000001</v>
      </c>
    </row>
    <row r="104" spans="2:9" x14ac:dyDescent="0.3">
      <c r="B104" s="4" t="s">
        <v>32</v>
      </c>
      <c r="C104" s="5"/>
      <c r="D104" s="55">
        <f>SUM(D105:D113)</f>
        <v>4828198.5199999996</v>
      </c>
      <c r="E104" s="55">
        <f>SUM(E105:E113)</f>
        <v>383133.48</v>
      </c>
      <c r="F104" s="55">
        <f>SUM(F105:F113)</f>
        <v>5211332</v>
      </c>
      <c r="G104" s="55">
        <f>SUM(G105:G113)</f>
        <v>1409367.64</v>
      </c>
      <c r="H104" s="55">
        <f>SUM(H105:H113)</f>
        <v>1409367.64</v>
      </c>
      <c r="I104" s="56">
        <f t="shared" si="19"/>
        <v>3801964.3600000003</v>
      </c>
    </row>
    <row r="105" spans="2:9" x14ac:dyDescent="0.3">
      <c r="B105" s="6" t="s">
        <v>33</v>
      </c>
      <c r="C105" s="7"/>
      <c r="D105" s="55">
        <v>2475764</v>
      </c>
      <c r="E105" s="56">
        <v>2454236</v>
      </c>
      <c r="F105" s="56">
        <f t="shared" ref="F105:F113" si="22">D105+E105</f>
        <v>4930000</v>
      </c>
      <c r="G105" s="56">
        <v>1400377.64</v>
      </c>
      <c r="H105" s="56">
        <v>1400377.64</v>
      </c>
      <c r="I105" s="56">
        <f t="shared" si="19"/>
        <v>3529622.3600000003</v>
      </c>
    </row>
    <row r="106" spans="2:9" x14ac:dyDescent="0.3">
      <c r="B106" s="6" t="s">
        <v>34</v>
      </c>
      <c r="C106" s="7"/>
      <c r="D106" s="55">
        <v>0</v>
      </c>
      <c r="E106" s="56">
        <v>35000</v>
      </c>
      <c r="F106" s="56">
        <f t="shared" si="22"/>
        <v>35000</v>
      </c>
      <c r="G106" s="56">
        <v>0</v>
      </c>
      <c r="H106" s="56">
        <v>0</v>
      </c>
      <c r="I106" s="56">
        <f t="shared" si="19"/>
        <v>35000</v>
      </c>
    </row>
    <row r="107" spans="2:9" x14ac:dyDescent="0.3">
      <c r="B107" s="6" t="s">
        <v>35</v>
      </c>
      <c r="C107" s="7"/>
      <c r="D107" s="55">
        <v>2302434.52</v>
      </c>
      <c r="E107" s="56">
        <v>-2106102.52</v>
      </c>
      <c r="F107" s="56">
        <f t="shared" si="22"/>
        <v>196332</v>
      </c>
      <c r="G107" s="56">
        <v>0</v>
      </c>
      <c r="H107" s="56">
        <v>0</v>
      </c>
      <c r="I107" s="56">
        <f t="shared" si="19"/>
        <v>196332</v>
      </c>
    </row>
    <row r="108" spans="2:9" x14ac:dyDescent="0.3">
      <c r="B108" s="6" t="s">
        <v>36</v>
      </c>
      <c r="C108" s="7"/>
      <c r="D108" s="55"/>
      <c r="E108" s="56"/>
      <c r="F108" s="56">
        <f t="shared" si="22"/>
        <v>0</v>
      </c>
      <c r="G108" s="56"/>
      <c r="H108" s="56"/>
      <c r="I108" s="56">
        <f t="shared" si="19"/>
        <v>0</v>
      </c>
    </row>
    <row r="109" spans="2:9" x14ac:dyDescent="0.3">
      <c r="B109" s="6" t="s">
        <v>37</v>
      </c>
      <c r="C109" s="7"/>
      <c r="D109" s="55">
        <v>50000</v>
      </c>
      <c r="E109" s="56">
        <v>0</v>
      </c>
      <c r="F109" s="56">
        <f t="shared" si="22"/>
        <v>50000</v>
      </c>
      <c r="G109" s="56">
        <v>8990</v>
      </c>
      <c r="H109" s="56">
        <v>8990</v>
      </c>
      <c r="I109" s="56">
        <f t="shared" si="19"/>
        <v>41010</v>
      </c>
    </row>
    <row r="110" spans="2:9" x14ac:dyDescent="0.3">
      <c r="B110" s="6" t="s">
        <v>38</v>
      </c>
      <c r="C110" s="7"/>
      <c r="D110" s="55"/>
      <c r="E110" s="56"/>
      <c r="F110" s="56">
        <f t="shared" si="22"/>
        <v>0</v>
      </c>
      <c r="G110" s="56"/>
      <c r="H110" s="56"/>
      <c r="I110" s="56">
        <f t="shared" si="19"/>
        <v>0</v>
      </c>
    </row>
    <row r="111" spans="2:9" x14ac:dyDescent="0.3">
      <c r="B111" s="6" t="s">
        <v>39</v>
      </c>
      <c r="C111" s="7"/>
      <c r="D111" s="55"/>
      <c r="E111" s="56"/>
      <c r="F111" s="56">
        <f t="shared" si="22"/>
        <v>0</v>
      </c>
      <c r="G111" s="56"/>
      <c r="H111" s="56"/>
      <c r="I111" s="56">
        <f t="shared" si="19"/>
        <v>0</v>
      </c>
    </row>
    <row r="112" spans="2:9" x14ac:dyDescent="0.3">
      <c r="B112" s="6" t="s">
        <v>40</v>
      </c>
      <c r="C112" s="7"/>
      <c r="D112" s="55"/>
      <c r="E112" s="56"/>
      <c r="F112" s="56">
        <f t="shared" si="22"/>
        <v>0</v>
      </c>
      <c r="G112" s="56"/>
      <c r="H112" s="56"/>
      <c r="I112" s="56">
        <f t="shared" si="19"/>
        <v>0</v>
      </c>
    </row>
    <row r="113" spans="2:9" x14ac:dyDescent="0.3">
      <c r="B113" s="6" t="s">
        <v>41</v>
      </c>
      <c r="C113" s="7"/>
      <c r="D113" s="55"/>
      <c r="E113" s="56"/>
      <c r="F113" s="56">
        <f t="shared" si="22"/>
        <v>0</v>
      </c>
      <c r="G113" s="56"/>
      <c r="H113" s="56"/>
      <c r="I113" s="56">
        <f t="shared" si="19"/>
        <v>0</v>
      </c>
    </row>
    <row r="114" spans="2:9" ht="25.5" customHeight="1" x14ac:dyDescent="0.3">
      <c r="B114" s="26" t="s">
        <v>42</v>
      </c>
      <c r="C114" s="27"/>
      <c r="D114" s="55">
        <f>SUM(D115:D123)</f>
        <v>0</v>
      </c>
      <c r="E114" s="55">
        <f>SUM(E115:E123)</f>
        <v>0</v>
      </c>
      <c r="F114" s="55">
        <f>SUM(F115:F123)</f>
        <v>0</v>
      </c>
      <c r="G114" s="55">
        <f>SUM(G115:G123)</f>
        <v>0</v>
      </c>
      <c r="H114" s="55">
        <f>SUM(H115:H123)</f>
        <v>0</v>
      </c>
      <c r="I114" s="56">
        <f t="shared" si="19"/>
        <v>0</v>
      </c>
    </row>
    <row r="115" spans="2:9" x14ac:dyDescent="0.3">
      <c r="B115" s="6" t="s">
        <v>43</v>
      </c>
      <c r="C115" s="7"/>
      <c r="D115" s="55"/>
      <c r="E115" s="56"/>
      <c r="F115" s="56">
        <f t="shared" ref="F115:F123" si="23">D115+E115</f>
        <v>0</v>
      </c>
      <c r="G115" s="56"/>
      <c r="H115" s="56"/>
      <c r="I115" s="56">
        <f t="shared" si="19"/>
        <v>0</v>
      </c>
    </row>
    <row r="116" spans="2:9" x14ac:dyDescent="0.3">
      <c r="B116" s="6" t="s">
        <v>44</v>
      </c>
      <c r="C116" s="7"/>
      <c r="D116" s="55"/>
      <c r="E116" s="56"/>
      <c r="F116" s="56">
        <f t="shared" si="23"/>
        <v>0</v>
      </c>
      <c r="G116" s="56"/>
      <c r="H116" s="56"/>
      <c r="I116" s="56">
        <f t="shared" si="19"/>
        <v>0</v>
      </c>
    </row>
    <row r="117" spans="2:9" x14ac:dyDescent="0.3">
      <c r="B117" s="6" t="s">
        <v>45</v>
      </c>
      <c r="C117" s="7"/>
      <c r="D117" s="55"/>
      <c r="E117" s="56"/>
      <c r="F117" s="56">
        <f t="shared" si="23"/>
        <v>0</v>
      </c>
      <c r="G117" s="56"/>
      <c r="H117" s="56"/>
      <c r="I117" s="56">
        <f t="shared" si="19"/>
        <v>0</v>
      </c>
    </row>
    <row r="118" spans="2:9" x14ac:dyDescent="0.3">
      <c r="B118" s="6" t="s">
        <v>46</v>
      </c>
      <c r="C118" s="7"/>
      <c r="D118" s="55"/>
      <c r="E118" s="56"/>
      <c r="F118" s="56">
        <f t="shared" si="23"/>
        <v>0</v>
      </c>
      <c r="G118" s="56"/>
      <c r="H118" s="56"/>
      <c r="I118" s="56">
        <f t="shared" si="19"/>
        <v>0</v>
      </c>
    </row>
    <row r="119" spans="2:9" x14ac:dyDescent="0.3">
      <c r="B119" s="6" t="s">
        <v>47</v>
      </c>
      <c r="C119" s="7"/>
      <c r="D119" s="55"/>
      <c r="E119" s="56"/>
      <c r="F119" s="56">
        <f t="shared" si="23"/>
        <v>0</v>
      </c>
      <c r="G119" s="56"/>
      <c r="H119" s="56"/>
      <c r="I119" s="56">
        <f t="shared" si="19"/>
        <v>0</v>
      </c>
    </row>
    <row r="120" spans="2:9" x14ac:dyDescent="0.3">
      <c r="B120" s="6" t="s">
        <v>48</v>
      </c>
      <c r="C120" s="7"/>
      <c r="D120" s="55"/>
      <c r="E120" s="56"/>
      <c r="F120" s="56">
        <f t="shared" si="23"/>
        <v>0</v>
      </c>
      <c r="G120" s="56"/>
      <c r="H120" s="56"/>
      <c r="I120" s="56">
        <f t="shared" si="19"/>
        <v>0</v>
      </c>
    </row>
    <row r="121" spans="2:9" x14ac:dyDescent="0.3">
      <c r="B121" s="6" t="s">
        <v>49</v>
      </c>
      <c r="C121" s="7"/>
      <c r="D121" s="55"/>
      <c r="E121" s="56"/>
      <c r="F121" s="56">
        <f t="shared" si="23"/>
        <v>0</v>
      </c>
      <c r="G121" s="56"/>
      <c r="H121" s="56"/>
      <c r="I121" s="56">
        <f t="shared" si="19"/>
        <v>0</v>
      </c>
    </row>
    <row r="122" spans="2:9" x14ac:dyDescent="0.3">
      <c r="B122" s="6" t="s">
        <v>50</v>
      </c>
      <c r="C122" s="7"/>
      <c r="D122" s="55"/>
      <c r="E122" s="56"/>
      <c r="F122" s="56">
        <f t="shared" si="23"/>
        <v>0</v>
      </c>
      <c r="G122" s="56"/>
      <c r="H122" s="56"/>
      <c r="I122" s="56">
        <f t="shared" si="19"/>
        <v>0</v>
      </c>
    </row>
    <row r="123" spans="2:9" x14ac:dyDescent="0.3">
      <c r="B123" s="6" t="s">
        <v>51</v>
      </c>
      <c r="C123" s="7"/>
      <c r="D123" s="55"/>
      <c r="E123" s="56"/>
      <c r="F123" s="56">
        <f t="shared" si="23"/>
        <v>0</v>
      </c>
      <c r="G123" s="56"/>
      <c r="H123" s="56"/>
      <c r="I123" s="56">
        <f t="shared" si="19"/>
        <v>0</v>
      </c>
    </row>
    <row r="124" spans="2:9" x14ac:dyDescent="0.3">
      <c r="B124" s="4" t="s">
        <v>52</v>
      </c>
      <c r="C124" s="5"/>
      <c r="D124" s="55">
        <f>SUM(D125:D133)</f>
        <v>399285.48</v>
      </c>
      <c r="E124" s="55">
        <f>SUM(E125:E133)</f>
        <v>-74285.48000000001</v>
      </c>
      <c r="F124" s="55">
        <f>SUM(F125:F133)</f>
        <v>325000</v>
      </c>
      <c r="G124" s="55">
        <f>SUM(G125:G133)</f>
        <v>28170</v>
      </c>
      <c r="H124" s="55">
        <f>SUM(H125:H133)</f>
        <v>28170</v>
      </c>
      <c r="I124" s="56">
        <f t="shared" si="19"/>
        <v>296830</v>
      </c>
    </row>
    <row r="125" spans="2:9" x14ac:dyDescent="0.3">
      <c r="B125" s="6" t="s">
        <v>53</v>
      </c>
      <c r="C125" s="7"/>
      <c r="D125" s="55">
        <v>338285.48</v>
      </c>
      <c r="E125" s="56">
        <v>-158285.48000000001</v>
      </c>
      <c r="F125" s="56">
        <f t="shared" ref="F125:F133" si="24">D125+E125</f>
        <v>179999.99999999997</v>
      </c>
      <c r="G125" s="56">
        <v>0</v>
      </c>
      <c r="H125" s="56">
        <v>0</v>
      </c>
      <c r="I125" s="56">
        <f t="shared" si="19"/>
        <v>179999.99999999997</v>
      </c>
    </row>
    <row r="126" spans="2:9" x14ac:dyDescent="0.3">
      <c r="B126" s="6" t="s">
        <v>54</v>
      </c>
      <c r="C126" s="7"/>
      <c r="D126" s="55"/>
      <c r="E126" s="56"/>
      <c r="F126" s="56">
        <f t="shared" si="24"/>
        <v>0</v>
      </c>
      <c r="G126" s="56"/>
      <c r="H126" s="56"/>
      <c r="I126" s="56">
        <f t="shared" si="19"/>
        <v>0</v>
      </c>
    </row>
    <row r="127" spans="2:9" x14ac:dyDescent="0.3">
      <c r="B127" s="6" t="s">
        <v>55</v>
      </c>
      <c r="C127" s="7"/>
      <c r="D127" s="55"/>
      <c r="E127" s="56"/>
      <c r="F127" s="56">
        <f t="shared" si="24"/>
        <v>0</v>
      </c>
      <c r="G127" s="56"/>
      <c r="H127" s="56"/>
      <c r="I127" s="56">
        <f t="shared" si="19"/>
        <v>0</v>
      </c>
    </row>
    <row r="128" spans="2:9" x14ac:dyDescent="0.3">
      <c r="B128" s="6" t="s">
        <v>56</v>
      </c>
      <c r="C128" s="7"/>
      <c r="D128" s="55"/>
      <c r="E128" s="56"/>
      <c r="F128" s="56">
        <f t="shared" si="24"/>
        <v>0</v>
      </c>
      <c r="G128" s="56"/>
      <c r="H128" s="56"/>
      <c r="I128" s="56">
        <f t="shared" si="19"/>
        <v>0</v>
      </c>
    </row>
    <row r="129" spans="2:9" x14ac:dyDescent="0.3">
      <c r="B129" s="6" t="s">
        <v>57</v>
      </c>
      <c r="C129" s="7"/>
      <c r="D129" s="55"/>
      <c r="E129" s="56"/>
      <c r="F129" s="56">
        <f t="shared" si="24"/>
        <v>0</v>
      </c>
      <c r="G129" s="56"/>
      <c r="H129" s="56"/>
      <c r="I129" s="56">
        <f t="shared" si="19"/>
        <v>0</v>
      </c>
    </row>
    <row r="130" spans="2:9" x14ac:dyDescent="0.3">
      <c r="B130" s="6" t="s">
        <v>58</v>
      </c>
      <c r="C130" s="7"/>
      <c r="D130" s="55">
        <v>61000</v>
      </c>
      <c r="E130" s="56">
        <v>84000</v>
      </c>
      <c r="F130" s="56">
        <f t="shared" si="24"/>
        <v>145000</v>
      </c>
      <c r="G130" s="56">
        <v>28170</v>
      </c>
      <c r="H130" s="56">
        <v>28170</v>
      </c>
      <c r="I130" s="56">
        <f t="shared" si="19"/>
        <v>116830</v>
      </c>
    </row>
    <row r="131" spans="2:9" x14ac:dyDescent="0.3">
      <c r="B131" s="6" t="s">
        <v>59</v>
      </c>
      <c r="C131" s="7"/>
      <c r="D131" s="55"/>
      <c r="E131" s="56"/>
      <c r="F131" s="56">
        <f t="shared" si="24"/>
        <v>0</v>
      </c>
      <c r="G131" s="56"/>
      <c r="H131" s="56"/>
      <c r="I131" s="56">
        <f t="shared" si="19"/>
        <v>0</v>
      </c>
    </row>
    <row r="132" spans="2:9" x14ac:dyDescent="0.3">
      <c r="B132" s="6" t="s">
        <v>60</v>
      </c>
      <c r="C132" s="7"/>
      <c r="D132" s="55"/>
      <c r="E132" s="56"/>
      <c r="F132" s="56">
        <f t="shared" si="24"/>
        <v>0</v>
      </c>
      <c r="G132" s="56"/>
      <c r="H132" s="56"/>
      <c r="I132" s="56">
        <f t="shared" si="19"/>
        <v>0</v>
      </c>
    </row>
    <row r="133" spans="2:9" x14ac:dyDescent="0.3">
      <c r="B133" s="6" t="s">
        <v>61</v>
      </c>
      <c r="C133" s="7"/>
      <c r="D133" s="55"/>
      <c r="E133" s="56"/>
      <c r="F133" s="56">
        <f t="shared" si="24"/>
        <v>0</v>
      </c>
      <c r="G133" s="56"/>
      <c r="H133" s="56"/>
      <c r="I133" s="56">
        <f t="shared" si="19"/>
        <v>0</v>
      </c>
    </row>
    <row r="134" spans="2:9" x14ac:dyDescent="0.3">
      <c r="B134" s="4" t="s">
        <v>62</v>
      </c>
      <c r="C134" s="5"/>
      <c r="D134" s="55">
        <f>SUM(D135:D137)</f>
        <v>10720914</v>
      </c>
      <c r="E134" s="55">
        <f>SUM(E135:E137)</f>
        <v>-104116</v>
      </c>
      <c r="F134" s="55">
        <f>SUM(F135:F137)</f>
        <v>10616798</v>
      </c>
      <c r="G134" s="55">
        <f>SUM(G135:G137)</f>
        <v>0</v>
      </c>
      <c r="H134" s="55">
        <f>SUM(H135:H137)</f>
        <v>0</v>
      </c>
      <c r="I134" s="56">
        <f t="shared" si="19"/>
        <v>10616798</v>
      </c>
    </row>
    <row r="135" spans="2:9" x14ac:dyDescent="0.3">
      <c r="B135" s="6" t="s">
        <v>63</v>
      </c>
      <c r="C135" s="7"/>
      <c r="D135" s="55">
        <v>10720914</v>
      </c>
      <c r="E135" s="56">
        <v>-104116</v>
      </c>
      <c r="F135" s="56">
        <f>D135+E135</f>
        <v>10616798</v>
      </c>
      <c r="G135" s="56">
        <v>0</v>
      </c>
      <c r="H135" s="56">
        <v>0</v>
      </c>
      <c r="I135" s="56">
        <f t="shared" si="19"/>
        <v>10616798</v>
      </c>
    </row>
    <row r="136" spans="2:9" x14ac:dyDescent="0.3">
      <c r="B136" s="6" t="s">
        <v>64</v>
      </c>
      <c r="C136" s="7"/>
      <c r="D136" s="55"/>
      <c r="E136" s="56"/>
      <c r="F136" s="56">
        <f>D136+E136</f>
        <v>0</v>
      </c>
      <c r="G136" s="56"/>
      <c r="H136" s="56"/>
      <c r="I136" s="56">
        <f t="shared" si="19"/>
        <v>0</v>
      </c>
    </row>
    <row r="137" spans="2:9" x14ac:dyDescent="0.3">
      <c r="B137" s="6" t="s">
        <v>65</v>
      </c>
      <c r="C137" s="7"/>
      <c r="D137" s="55"/>
      <c r="E137" s="56"/>
      <c r="F137" s="56">
        <f>D137+E137</f>
        <v>0</v>
      </c>
      <c r="G137" s="56"/>
      <c r="H137" s="56"/>
      <c r="I137" s="56">
        <f t="shared" si="19"/>
        <v>0</v>
      </c>
    </row>
    <row r="138" spans="2:9" x14ac:dyDescent="0.3">
      <c r="B138" s="4" t="s">
        <v>66</v>
      </c>
      <c r="C138" s="5"/>
      <c r="D138" s="55">
        <f>SUM(D139:D146)</f>
        <v>0</v>
      </c>
      <c r="E138" s="55">
        <f>SUM(E139:E146)</f>
        <v>0</v>
      </c>
      <c r="F138" s="55">
        <f>F139+F140+F141+F142+F143+F145+F146</f>
        <v>0</v>
      </c>
      <c r="G138" s="55">
        <f>SUM(G139:G146)</f>
        <v>0</v>
      </c>
      <c r="H138" s="55">
        <f>SUM(H139:H146)</f>
        <v>0</v>
      </c>
      <c r="I138" s="56">
        <f t="shared" si="19"/>
        <v>0</v>
      </c>
    </row>
    <row r="139" spans="2:9" x14ac:dyDescent="0.3">
      <c r="B139" s="6" t="s">
        <v>67</v>
      </c>
      <c r="C139" s="7"/>
      <c r="D139" s="55"/>
      <c r="E139" s="56"/>
      <c r="F139" s="56">
        <f t="shared" ref="F139:F146" si="25">D139+E139</f>
        <v>0</v>
      </c>
      <c r="G139" s="56"/>
      <c r="H139" s="56"/>
      <c r="I139" s="56">
        <f t="shared" si="19"/>
        <v>0</v>
      </c>
    </row>
    <row r="140" spans="2:9" x14ac:dyDescent="0.3">
      <c r="B140" s="6" t="s">
        <v>68</v>
      </c>
      <c r="C140" s="7"/>
      <c r="D140" s="55"/>
      <c r="E140" s="56"/>
      <c r="F140" s="56">
        <f t="shared" si="25"/>
        <v>0</v>
      </c>
      <c r="G140" s="56"/>
      <c r="H140" s="56"/>
      <c r="I140" s="56">
        <f t="shared" si="19"/>
        <v>0</v>
      </c>
    </row>
    <row r="141" spans="2:9" x14ac:dyDescent="0.3">
      <c r="B141" s="6" t="s">
        <v>69</v>
      </c>
      <c r="C141" s="7"/>
      <c r="D141" s="55"/>
      <c r="E141" s="56"/>
      <c r="F141" s="56">
        <f t="shared" si="25"/>
        <v>0</v>
      </c>
      <c r="G141" s="56"/>
      <c r="H141" s="56"/>
      <c r="I141" s="56">
        <f t="shared" si="19"/>
        <v>0</v>
      </c>
    </row>
    <row r="142" spans="2:9" x14ac:dyDescent="0.3">
      <c r="B142" s="6" t="s">
        <v>70</v>
      </c>
      <c r="C142" s="7"/>
      <c r="D142" s="55"/>
      <c r="E142" s="56"/>
      <c r="F142" s="56">
        <f t="shared" si="25"/>
        <v>0</v>
      </c>
      <c r="G142" s="56"/>
      <c r="H142" s="56"/>
      <c r="I142" s="56">
        <f t="shared" si="19"/>
        <v>0</v>
      </c>
    </row>
    <row r="143" spans="2:9" x14ac:dyDescent="0.3">
      <c r="B143" s="6" t="s">
        <v>71</v>
      </c>
      <c r="C143" s="7"/>
      <c r="D143" s="55"/>
      <c r="E143" s="56"/>
      <c r="F143" s="56">
        <f t="shared" si="25"/>
        <v>0</v>
      </c>
      <c r="G143" s="56"/>
      <c r="H143" s="56"/>
      <c r="I143" s="56">
        <f t="shared" si="19"/>
        <v>0</v>
      </c>
    </row>
    <row r="144" spans="2:9" x14ac:dyDescent="0.3">
      <c r="B144" s="6" t="s">
        <v>72</v>
      </c>
      <c r="C144" s="7"/>
      <c r="D144" s="55"/>
      <c r="E144" s="56"/>
      <c r="F144" s="56">
        <f t="shared" si="25"/>
        <v>0</v>
      </c>
      <c r="G144" s="56"/>
      <c r="H144" s="56"/>
      <c r="I144" s="56">
        <f t="shared" si="19"/>
        <v>0</v>
      </c>
    </row>
    <row r="145" spans="2:9" x14ac:dyDescent="0.3">
      <c r="B145" s="6" t="s">
        <v>73</v>
      </c>
      <c r="C145" s="7"/>
      <c r="D145" s="55"/>
      <c r="E145" s="56"/>
      <c r="F145" s="56">
        <f t="shared" si="25"/>
        <v>0</v>
      </c>
      <c r="G145" s="56"/>
      <c r="H145" s="56"/>
      <c r="I145" s="56">
        <f t="shared" si="19"/>
        <v>0</v>
      </c>
    </row>
    <row r="146" spans="2:9" x14ac:dyDescent="0.3">
      <c r="B146" s="6" t="s">
        <v>74</v>
      </c>
      <c r="C146" s="7"/>
      <c r="D146" s="55"/>
      <c r="E146" s="56"/>
      <c r="F146" s="56">
        <f t="shared" si="25"/>
        <v>0</v>
      </c>
      <c r="G146" s="56"/>
      <c r="H146" s="56"/>
      <c r="I146" s="56">
        <f t="shared" si="19"/>
        <v>0</v>
      </c>
    </row>
    <row r="147" spans="2:9" x14ac:dyDescent="0.3">
      <c r="B147" s="4" t="s">
        <v>75</v>
      </c>
      <c r="C147" s="5"/>
      <c r="D147" s="55">
        <f>SUM(D148:D150)</f>
        <v>0</v>
      </c>
      <c r="E147" s="55">
        <f>SUM(E148:E150)</f>
        <v>0</v>
      </c>
      <c r="F147" s="55">
        <f>SUM(F148:F150)</f>
        <v>0</v>
      </c>
      <c r="G147" s="55">
        <f>SUM(G148:G150)</f>
        <v>0</v>
      </c>
      <c r="H147" s="55">
        <f>SUM(H148:H150)</f>
        <v>0</v>
      </c>
      <c r="I147" s="56">
        <f t="shared" si="19"/>
        <v>0</v>
      </c>
    </row>
    <row r="148" spans="2:9" x14ac:dyDescent="0.3">
      <c r="B148" s="6" t="s">
        <v>76</v>
      </c>
      <c r="C148" s="7"/>
      <c r="D148" s="55"/>
      <c r="E148" s="56"/>
      <c r="F148" s="56">
        <f>D148+E148</f>
        <v>0</v>
      </c>
      <c r="G148" s="56"/>
      <c r="H148" s="56"/>
      <c r="I148" s="56">
        <f t="shared" si="19"/>
        <v>0</v>
      </c>
    </row>
    <row r="149" spans="2:9" x14ac:dyDescent="0.3">
      <c r="B149" s="6" t="s">
        <v>77</v>
      </c>
      <c r="C149" s="7"/>
      <c r="D149" s="55"/>
      <c r="E149" s="56"/>
      <c r="F149" s="56">
        <f>D149+E149</f>
        <v>0</v>
      </c>
      <c r="G149" s="56"/>
      <c r="H149" s="56"/>
      <c r="I149" s="56">
        <f t="shared" si="19"/>
        <v>0</v>
      </c>
    </row>
    <row r="150" spans="2:9" x14ac:dyDescent="0.3">
      <c r="B150" s="6" t="s">
        <v>78</v>
      </c>
      <c r="C150" s="7"/>
      <c r="D150" s="55"/>
      <c r="E150" s="56"/>
      <c r="F150" s="56">
        <f>D150+E150</f>
        <v>0</v>
      </c>
      <c r="G150" s="56"/>
      <c r="H150" s="56"/>
      <c r="I150" s="56">
        <f t="shared" ref="I150:I158" si="26">F150-G150</f>
        <v>0</v>
      </c>
    </row>
    <row r="151" spans="2:9" x14ac:dyDescent="0.3">
      <c r="B151" s="4" t="s">
        <v>79</v>
      </c>
      <c r="C151" s="5"/>
      <c r="D151" s="55">
        <f>SUM(D152:D158)</f>
        <v>0</v>
      </c>
      <c r="E151" s="55">
        <f>SUM(E152:E158)</f>
        <v>0</v>
      </c>
      <c r="F151" s="55">
        <f>SUM(F152:F158)</f>
        <v>0</v>
      </c>
      <c r="G151" s="55">
        <f>SUM(G152:G158)</f>
        <v>0</v>
      </c>
      <c r="H151" s="55">
        <f>SUM(H152:H158)</f>
        <v>0</v>
      </c>
      <c r="I151" s="56">
        <f t="shared" si="26"/>
        <v>0</v>
      </c>
    </row>
    <row r="152" spans="2:9" x14ac:dyDescent="0.3">
      <c r="B152" s="6" t="s">
        <v>80</v>
      </c>
      <c r="C152" s="7"/>
      <c r="D152" s="55"/>
      <c r="E152" s="56"/>
      <c r="F152" s="56">
        <f t="shared" ref="F152:F158" si="27">D152+E152</f>
        <v>0</v>
      </c>
      <c r="G152" s="56"/>
      <c r="H152" s="56"/>
      <c r="I152" s="56">
        <f t="shared" si="26"/>
        <v>0</v>
      </c>
    </row>
    <row r="153" spans="2:9" x14ac:dyDescent="0.3">
      <c r="B153" s="6" t="s">
        <v>81</v>
      </c>
      <c r="C153" s="7"/>
      <c r="D153" s="55"/>
      <c r="E153" s="56"/>
      <c r="F153" s="56">
        <f t="shared" si="27"/>
        <v>0</v>
      </c>
      <c r="G153" s="56"/>
      <c r="H153" s="56"/>
      <c r="I153" s="56">
        <f t="shared" si="26"/>
        <v>0</v>
      </c>
    </row>
    <row r="154" spans="2:9" x14ac:dyDescent="0.3">
      <c r="B154" s="6" t="s">
        <v>82</v>
      </c>
      <c r="C154" s="7"/>
      <c r="D154" s="55"/>
      <c r="E154" s="56"/>
      <c r="F154" s="56">
        <f t="shared" si="27"/>
        <v>0</v>
      </c>
      <c r="G154" s="56"/>
      <c r="H154" s="56"/>
      <c r="I154" s="56">
        <f t="shared" si="26"/>
        <v>0</v>
      </c>
    </row>
    <row r="155" spans="2:9" x14ac:dyDescent="0.3">
      <c r="B155" s="6" t="s">
        <v>83</v>
      </c>
      <c r="C155" s="7"/>
      <c r="D155" s="55"/>
      <c r="E155" s="56"/>
      <c r="F155" s="56">
        <f t="shared" si="27"/>
        <v>0</v>
      </c>
      <c r="G155" s="56"/>
      <c r="H155" s="56"/>
      <c r="I155" s="56">
        <f t="shared" si="26"/>
        <v>0</v>
      </c>
    </row>
    <row r="156" spans="2:9" x14ac:dyDescent="0.3">
      <c r="B156" s="6" t="s">
        <v>84</v>
      </c>
      <c r="C156" s="7"/>
      <c r="D156" s="55"/>
      <c r="E156" s="56"/>
      <c r="F156" s="56">
        <f t="shared" si="27"/>
        <v>0</v>
      </c>
      <c r="G156" s="56"/>
      <c r="H156" s="56"/>
      <c r="I156" s="56">
        <f t="shared" si="26"/>
        <v>0</v>
      </c>
    </row>
    <row r="157" spans="2:9" x14ac:dyDescent="0.3">
      <c r="B157" s="6" t="s">
        <v>85</v>
      </c>
      <c r="C157" s="7"/>
      <c r="D157" s="55"/>
      <c r="E157" s="56"/>
      <c r="F157" s="56">
        <f t="shared" si="27"/>
        <v>0</v>
      </c>
      <c r="G157" s="56"/>
      <c r="H157" s="56"/>
      <c r="I157" s="56">
        <f t="shared" si="26"/>
        <v>0</v>
      </c>
    </row>
    <row r="158" spans="2:9" x14ac:dyDescent="0.3">
      <c r="B158" s="6" t="s">
        <v>86</v>
      </c>
      <c r="C158" s="7"/>
      <c r="D158" s="55"/>
      <c r="E158" s="56"/>
      <c r="F158" s="56">
        <f t="shared" si="27"/>
        <v>0</v>
      </c>
      <c r="G158" s="56"/>
      <c r="H158" s="56"/>
      <c r="I158" s="56">
        <f t="shared" si="26"/>
        <v>0</v>
      </c>
    </row>
    <row r="159" spans="2:9" x14ac:dyDescent="0.3">
      <c r="B159" s="4"/>
      <c r="C159" s="5"/>
      <c r="D159" s="55"/>
      <c r="E159" s="56"/>
      <c r="F159" s="56"/>
      <c r="G159" s="56"/>
      <c r="H159" s="56"/>
      <c r="I159" s="56"/>
    </row>
    <row r="160" spans="2:9" x14ac:dyDescent="0.3">
      <c r="B160" s="14" t="s">
        <v>88</v>
      </c>
      <c r="C160" s="15"/>
      <c r="D160" s="54">
        <f t="shared" ref="D160:I160" si="28">D10+D85</f>
        <v>64760049.139999993</v>
      </c>
      <c r="E160" s="54">
        <f t="shared" si="28"/>
        <v>1296345.3999999985</v>
      </c>
      <c r="F160" s="54">
        <f t="shared" si="28"/>
        <v>66056394.539999999</v>
      </c>
      <c r="G160" s="54">
        <f t="shared" si="28"/>
        <v>11758660.310000001</v>
      </c>
      <c r="H160" s="54">
        <f t="shared" si="28"/>
        <v>11542209.359999999</v>
      </c>
      <c r="I160" s="54">
        <f t="shared" si="28"/>
        <v>54297734.230000004</v>
      </c>
    </row>
    <row r="161" spans="2:9" ht="14.4" thickBot="1" x14ac:dyDescent="0.35">
      <c r="B161" s="16"/>
      <c r="C161" s="17"/>
      <c r="D161" s="60"/>
      <c r="E161" s="61"/>
      <c r="F161" s="61"/>
      <c r="G161" s="61"/>
      <c r="H161" s="61"/>
      <c r="I161" s="61"/>
    </row>
  </sheetData>
  <mergeCells count="12">
    <mergeCell ref="B39:C39"/>
    <mergeCell ref="B49:C49"/>
    <mergeCell ref="B63:C63"/>
    <mergeCell ref="B114:C114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horizontalDpi="1200" verticalDpi="1200" r:id="rId1"/>
  <rowBreaks count="1" manualBreakCount="1">
    <brk id="8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879B-939B-4EC9-ABCA-4FF612A67FCB}">
  <sheetPr>
    <pageSetUpPr fitToPage="1"/>
  </sheetPr>
  <dimension ref="B1:I161"/>
  <sheetViews>
    <sheetView view="pageBreakPreview" zoomScale="60" zoomScaleNormal="100" workbookViewId="0">
      <pane ySplit="9" topLeftCell="A153" activePane="bottomLeft" state="frozen"/>
      <selection activeCell="I144" sqref="I144"/>
      <selection pane="bottomLeft" activeCell="M173" sqref="M173"/>
    </sheetView>
  </sheetViews>
  <sheetFormatPr baseColWidth="10" defaultColWidth="11" defaultRowHeight="13.8" x14ac:dyDescent="0.3"/>
  <cols>
    <col min="1" max="1" width="4" style="1" customWidth="1"/>
    <col min="2" max="2" width="11" style="1"/>
    <col min="3" max="3" width="46" style="1" customWidth="1"/>
    <col min="4" max="4" width="16" style="42" customWidth="1"/>
    <col min="5" max="5" width="19.109375" style="42" customWidth="1"/>
    <col min="6" max="6" width="13.5546875" style="42" customWidth="1"/>
    <col min="7" max="7" width="13.109375" style="42" customWidth="1"/>
    <col min="8" max="8" width="14.6640625" style="42" customWidth="1"/>
    <col min="9" max="9" width="15.33203125" style="42" bestFit="1" customWidth="1"/>
    <col min="10" max="256" width="11" style="1"/>
    <col min="257" max="257" width="4" style="1" customWidth="1"/>
    <col min="258" max="258" width="11" style="1"/>
    <col min="259" max="259" width="46" style="1" customWidth="1"/>
    <col min="260" max="260" width="16" style="1" customWidth="1"/>
    <col min="261" max="261" width="19.109375" style="1" customWidth="1"/>
    <col min="262" max="262" width="13.5546875" style="1" customWidth="1"/>
    <col min="263" max="263" width="13.109375" style="1" customWidth="1"/>
    <col min="264" max="264" width="14.6640625" style="1" customWidth="1"/>
    <col min="265" max="265" width="15.33203125" style="1" bestFit="1" customWidth="1"/>
    <col min="266" max="512" width="11" style="1"/>
    <col min="513" max="513" width="4" style="1" customWidth="1"/>
    <col min="514" max="514" width="11" style="1"/>
    <col min="515" max="515" width="46" style="1" customWidth="1"/>
    <col min="516" max="516" width="16" style="1" customWidth="1"/>
    <col min="517" max="517" width="19.109375" style="1" customWidth="1"/>
    <col min="518" max="518" width="13.5546875" style="1" customWidth="1"/>
    <col min="519" max="519" width="13.109375" style="1" customWidth="1"/>
    <col min="520" max="520" width="14.6640625" style="1" customWidth="1"/>
    <col min="521" max="521" width="15.33203125" style="1" bestFit="1" customWidth="1"/>
    <col min="522" max="768" width="11" style="1"/>
    <col min="769" max="769" width="4" style="1" customWidth="1"/>
    <col min="770" max="770" width="11" style="1"/>
    <col min="771" max="771" width="46" style="1" customWidth="1"/>
    <col min="772" max="772" width="16" style="1" customWidth="1"/>
    <col min="773" max="773" width="19.109375" style="1" customWidth="1"/>
    <col min="774" max="774" width="13.5546875" style="1" customWidth="1"/>
    <col min="775" max="775" width="13.109375" style="1" customWidth="1"/>
    <col min="776" max="776" width="14.6640625" style="1" customWidth="1"/>
    <col min="777" max="777" width="15.33203125" style="1" bestFit="1" customWidth="1"/>
    <col min="778" max="1024" width="11" style="1"/>
    <col min="1025" max="1025" width="4" style="1" customWidth="1"/>
    <col min="1026" max="1026" width="11" style="1"/>
    <col min="1027" max="1027" width="46" style="1" customWidth="1"/>
    <col min="1028" max="1028" width="16" style="1" customWidth="1"/>
    <col min="1029" max="1029" width="19.109375" style="1" customWidth="1"/>
    <col min="1030" max="1030" width="13.5546875" style="1" customWidth="1"/>
    <col min="1031" max="1031" width="13.109375" style="1" customWidth="1"/>
    <col min="1032" max="1032" width="14.6640625" style="1" customWidth="1"/>
    <col min="1033" max="1033" width="15.33203125" style="1" bestFit="1" customWidth="1"/>
    <col min="1034" max="1280" width="11" style="1"/>
    <col min="1281" max="1281" width="4" style="1" customWidth="1"/>
    <col min="1282" max="1282" width="11" style="1"/>
    <col min="1283" max="1283" width="46" style="1" customWidth="1"/>
    <col min="1284" max="1284" width="16" style="1" customWidth="1"/>
    <col min="1285" max="1285" width="19.109375" style="1" customWidth="1"/>
    <col min="1286" max="1286" width="13.5546875" style="1" customWidth="1"/>
    <col min="1287" max="1287" width="13.109375" style="1" customWidth="1"/>
    <col min="1288" max="1288" width="14.6640625" style="1" customWidth="1"/>
    <col min="1289" max="1289" width="15.33203125" style="1" bestFit="1" customWidth="1"/>
    <col min="1290" max="1536" width="11" style="1"/>
    <col min="1537" max="1537" width="4" style="1" customWidth="1"/>
    <col min="1538" max="1538" width="11" style="1"/>
    <col min="1539" max="1539" width="46" style="1" customWidth="1"/>
    <col min="1540" max="1540" width="16" style="1" customWidth="1"/>
    <col min="1541" max="1541" width="19.109375" style="1" customWidth="1"/>
    <col min="1542" max="1542" width="13.5546875" style="1" customWidth="1"/>
    <col min="1543" max="1543" width="13.109375" style="1" customWidth="1"/>
    <col min="1544" max="1544" width="14.6640625" style="1" customWidth="1"/>
    <col min="1545" max="1545" width="15.33203125" style="1" bestFit="1" customWidth="1"/>
    <col min="1546" max="1792" width="11" style="1"/>
    <col min="1793" max="1793" width="4" style="1" customWidth="1"/>
    <col min="1794" max="1794" width="11" style="1"/>
    <col min="1795" max="1795" width="46" style="1" customWidth="1"/>
    <col min="1796" max="1796" width="16" style="1" customWidth="1"/>
    <col min="1797" max="1797" width="19.109375" style="1" customWidth="1"/>
    <col min="1798" max="1798" width="13.5546875" style="1" customWidth="1"/>
    <col min="1799" max="1799" width="13.109375" style="1" customWidth="1"/>
    <col min="1800" max="1800" width="14.6640625" style="1" customWidth="1"/>
    <col min="1801" max="1801" width="15.33203125" style="1" bestFit="1" customWidth="1"/>
    <col min="1802" max="2048" width="11" style="1"/>
    <col min="2049" max="2049" width="4" style="1" customWidth="1"/>
    <col min="2050" max="2050" width="11" style="1"/>
    <col min="2051" max="2051" width="46" style="1" customWidth="1"/>
    <col min="2052" max="2052" width="16" style="1" customWidth="1"/>
    <col min="2053" max="2053" width="19.109375" style="1" customWidth="1"/>
    <col min="2054" max="2054" width="13.5546875" style="1" customWidth="1"/>
    <col min="2055" max="2055" width="13.109375" style="1" customWidth="1"/>
    <col min="2056" max="2056" width="14.6640625" style="1" customWidth="1"/>
    <col min="2057" max="2057" width="15.33203125" style="1" bestFit="1" customWidth="1"/>
    <col min="2058" max="2304" width="11" style="1"/>
    <col min="2305" max="2305" width="4" style="1" customWidth="1"/>
    <col min="2306" max="2306" width="11" style="1"/>
    <col min="2307" max="2307" width="46" style="1" customWidth="1"/>
    <col min="2308" max="2308" width="16" style="1" customWidth="1"/>
    <col min="2309" max="2309" width="19.109375" style="1" customWidth="1"/>
    <col min="2310" max="2310" width="13.5546875" style="1" customWidth="1"/>
    <col min="2311" max="2311" width="13.109375" style="1" customWidth="1"/>
    <col min="2312" max="2312" width="14.6640625" style="1" customWidth="1"/>
    <col min="2313" max="2313" width="15.33203125" style="1" bestFit="1" customWidth="1"/>
    <col min="2314" max="2560" width="11" style="1"/>
    <col min="2561" max="2561" width="4" style="1" customWidth="1"/>
    <col min="2562" max="2562" width="11" style="1"/>
    <col min="2563" max="2563" width="46" style="1" customWidth="1"/>
    <col min="2564" max="2564" width="16" style="1" customWidth="1"/>
    <col min="2565" max="2565" width="19.109375" style="1" customWidth="1"/>
    <col min="2566" max="2566" width="13.5546875" style="1" customWidth="1"/>
    <col min="2567" max="2567" width="13.109375" style="1" customWidth="1"/>
    <col min="2568" max="2568" width="14.6640625" style="1" customWidth="1"/>
    <col min="2569" max="2569" width="15.33203125" style="1" bestFit="1" customWidth="1"/>
    <col min="2570" max="2816" width="11" style="1"/>
    <col min="2817" max="2817" width="4" style="1" customWidth="1"/>
    <col min="2818" max="2818" width="11" style="1"/>
    <col min="2819" max="2819" width="46" style="1" customWidth="1"/>
    <col min="2820" max="2820" width="16" style="1" customWidth="1"/>
    <col min="2821" max="2821" width="19.109375" style="1" customWidth="1"/>
    <col min="2822" max="2822" width="13.5546875" style="1" customWidth="1"/>
    <col min="2823" max="2823" width="13.109375" style="1" customWidth="1"/>
    <col min="2824" max="2824" width="14.6640625" style="1" customWidth="1"/>
    <col min="2825" max="2825" width="15.33203125" style="1" bestFit="1" customWidth="1"/>
    <col min="2826" max="3072" width="11" style="1"/>
    <col min="3073" max="3073" width="4" style="1" customWidth="1"/>
    <col min="3074" max="3074" width="11" style="1"/>
    <col min="3075" max="3075" width="46" style="1" customWidth="1"/>
    <col min="3076" max="3076" width="16" style="1" customWidth="1"/>
    <col min="3077" max="3077" width="19.109375" style="1" customWidth="1"/>
    <col min="3078" max="3078" width="13.5546875" style="1" customWidth="1"/>
    <col min="3079" max="3079" width="13.109375" style="1" customWidth="1"/>
    <col min="3080" max="3080" width="14.6640625" style="1" customWidth="1"/>
    <col min="3081" max="3081" width="15.33203125" style="1" bestFit="1" customWidth="1"/>
    <col min="3082" max="3328" width="11" style="1"/>
    <col min="3329" max="3329" width="4" style="1" customWidth="1"/>
    <col min="3330" max="3330" width="11" style="1"/>
    <col min="3331" max="3331" width="46" style="1" customWidth="1"/>
    <col min="3332" max="3332" width="16" style="1" customWidth="1"/>
    <col min="3333" max="3333" width="19.109375" style="1" customWidth="1"/>
    <col min="3334" max="3334" width="13.5546875" style="1" customWidth="1"/>
    <col min="3335" max="3335" width="13.109375" style="1" customWidth="1"/>
    <col min="3336" max="3336" width="14.6640625" style="1" customWidth="1"/>
    <col min="3337" max="3337" width="15.33203125" style="1" bestFit="1" customWidth="1"/>
    <col min="3338" max="3584" width="11" style="1"/>
    <col min="3585" max="3585" width="4" style="1" customWidth="1"/>
    <col min="3586" max="3586" width="11" style="1"/>
    <col min="3587" max="3587" width="46" style="1" customWidth="1"/>
    <col min="3588" max="3588" width="16" style="1" customWidth="1"/>
    <col min="3589" max="3589" width="19.109375" style="1" customWidth="1"/>
    <col min="3590" max="3590" width="13.5546875" style="1" customWidth="1"/>
    <col min="3591" max="3591" width="13.109375" style="1" customWidth="1"/>
    <col min="3592" max="3592" width="14.6640625" style="1" customWidth="1"/>
    <col min="3593" max="3593" width="15.33203125" style="1" bestFit="1" customWidth="1"/>
    <col min="3594" max="3840" width="11" style="1"/>
    <col min="3841" max="3841" width="4" style="1" customWidth="1"/>
    <col min="3842" max="3842" width="11" style="1"/>
    <col min="3843" max="3843" width="46" style="1" customWidth="1"/>
    <col min="3844" max="3844" width="16" style="1" customWidth="1"/>
    <col min="3845" max="3845" width="19.109375" style="1" customWidth="1"/>
    <col min="3846" max="3846" width="13.5546875" style="1" customWidth="1"/>
    <col min="3847" max="3847" width="13.109375" style="1" customWidth="1"/>
    <col min="3848" max="3848" width="14.6640625" style="1" customWidth="1"/>
    <col min="3849" max="3849" width="15.33203125" style="1" bestFit="1" customWidth="1"/>
    <col min="3850" max="4096" width="11" style="1"/>
    <col min="4097" max="4097" width="4" style="1" customWidth="1"/>
    <col min="4098" max="4098" width="11" style="1"/>
    <col min="4099" max="4099" width="46" style="1" customWidth="1"/>
    <col min="4100" max="4100" width="16" style="1" customWidth="1"/>
    <col min="4101" max="4101" width="19.109375" style="1" customWidth="1"/>
    <col min="4102" max="4102" width="13.5546875" style="1" customWidth="1"/>
    <col min="4103" max="4103" width="13.109375" style="1" customWidth="1"/>
    <col min="4104" max="4104" width="14.6640625" style="1" customWidth="1"/>
    <col min="4105" max="4105" width="15.33203125" style="1" bestFit="1" customWidth="1"/>
    <col min="4106" max="4352" width="11" style="1"/>
    <col min="4353" max="4353" width="4" style="1" customWidth="1"/>
    <col min="4354" max="4354" width="11" style="1"/>
    <col min="4355" max="4355" width="46" style="1" customWidth="1"/>
    <col min="4356" max="4356" width="16" style="1" customWidth="1"/>
    <col min="4357" max="4357" width="19.109375" style="1" customWidth="1"/>
    <col min="4358" max="4358" width="13.5546875" style="1" customWidth="1"/>
    <col min="4359" max="4359" width="13.109375" style="1" customWidth="1"/>
    <col min="4360" max="4360" width="14.6640625" style="1" customWidth="1"/>
    <col min="4361" max="4361" width="15.33203125" style="1" bestFit="1" customWidth="1"/>
    <col min="4362" max="4608" width="11" style="1"/>
    <col min="4609" max="4609" width="4" style="1" customWidth="1"/>
    <col min="4610" max="4610" width="11" style="1"/>
    <col min="4611" max="4611" width="46" style="1" customWidth="1"/>
    <col min="4612" max="4612" width="16" style="1" customWidth="1"/>
    <col min="4613" max="4613" width="19.109375" style="1" customWidth="1"/>
    <col min="4614" max="4614" width="13.5546875" style="1" customWidth="1"/>
    <col min="4615" max="4615" width="13.109375" style="1" customWidth="1"/>
    <col min="4616" max="4616" width="14.6640625" style="1" customWidth="1"/>
    <col min="4617" max="4617" width="15.33203125" style="1" bestFit="1" customWidth="1"/>
    <col min="4618" max="4864" width="11" style="1"/>
    <col min="4865" max="4865" width="4" style="1" customWidth="1"/>
    <col min="4866" max="4866" width="11" style="1"/>
    <col min="4867" max="4867" width="46" style="1" customWidth="1"/>
    <col min="4868" max="4868" width="16" style="1" customWidth="1"/>
    <col min="4869" max="4869" width="19.109375" style="1" customWidth="1"/>
    <col min="4870" max="4870" width="13.5546875" style="1" customWidth="1"/>
    <col min="4871" max="4871" width="13.109375" style="1" customWidth="1"/>
    <col min="4872" max="4872" width="14.6640625" style="1" customWidth="1"/>
    <col min="4873" max="4873" width="15.33203125" style="1" bestFit="1" customWidth="1"/>
    <col min="4874" max="5120" width="11" style="1"/>
    <col min="5121" max="5121" width="4" style="1" customWidth="1"/>
    <col min="5122" max="5122" width="11" style="1"/>
    <col min="5123" max="5123" width="46" style="1" customWidth="1"/>
    <col min="5124" max="5124" width="16" style="1" customWidth="1"/>
    <col min="5125" max="5125" width="19.109375" style="1" customWidth="1"/>
    <col min="5126" max="5126" width="13.5546875" style="1" customWidth="1"/>
    <col min="5127" max="5127" width="13.109375" style="1" customWidth="1"/>
    <col min="5128" max="5128" width="14.6640625" style="1" customWidth="1"/>
    <col min="5129" max="5129" width="15.33203125" style="1" bestFit="1" customWidth="1"/>
    <col min="5130" max="5376" width="11" style="1"/>
    <col min="5377" max="5377" width="4" style="1" customWidth="1"/>
    <col min="5378" max="5378" width="11" style="1"/>
    <col min="5379" max="5379" width="46" style="1" customWidth="1"/>
    <col min="5380" max="5380" width="16" style="1" customWidth="1"/>
    <col min="5381" max="5381" width="19.109375" style="1" customWidth="1"/>
    <col min="5382" max="5382" width="13.5546875" style="1" customWidth="1"/>
    <col min="5383" max="5383" width="13.109375" style="1" customWidth="1"/>
    <col min="5384" max="5384" width="14.6640625" style="1" customWidth="1"/>
    <col min="5385" max="5385" width="15.33203125" style="1" bestFit="1" customWidth="1"/>
    <col min="5386" max="5632" width="11" style="1"/>
    <col min="5633" max="5633" width="4" style="1" customWidth="1"/>
    <col min="5634" max="5634" width="11" style="1"/>
    <col min="5635" max="5635" width="46" style="1" customWidth="1"/>
    <col min="5636" max="5636" width="16" style="1" customWidth="1"/>
    <col min="5637" max="5637" width="19.109375" style="1" customWidth="1"/>
    <col min="5638" max="5638" width="13.5546875" style="1" customWidth="1"/>
    <col min="5639" max="5639" width="13.109375" style="1" customWidth="1"/>
    <col min="5640" max="5640" width="14.6640625" style="1" customWidth="1"/>
    <col min="5641" max="5641" width="15.33203125" style="1" bestFit="1" customWidth="1"/>
    <col min="5642" max="5888" width="11" style="1"/>
    <col min="5889" max="5889" width="4" style="1" customWidth="1"/>
    <col min="5890" max="5890" width="11" style="1"/>
    <col min="5891" max="5891" width="46" style="1" customWidth="1"/>
    <col min="5892" max="5892" width="16" style="1" customWidth="1"/>
    <col min="5893" max="5893" width="19.109375" style="1" customWidth="1"/>
    <col min="5894" max="5894" width="13.5546875" style="1" customWidth="1"/>
    <col min="5895" max="5895" width="13.109375" style="1" customWidth="1"/>
    <col min="5896" max="5896" width="14.6640625" style="1" customWidth="1"/>
    <col min="5897" max="5897" width="15.33203125" style="1" bestFit="1" customWidth="1"/>
    <col min="5898" max="6144" width="11" style="1"/>
    <col min="6145" max="6145" width="4" style="1" customWidth="1"/>
    <col min="6146" max="6146" width="11" style="1"/>
    <col min="6147" max="6147" width="46" style="1" customWidth="1"/>
    <col min="6148" max="6148" width="16" style="1" customWidth="1"/>
    <col min="6149" max="6149" width="19.109375" style="1" customWidth="1"/>
    <col min="6150" max="6150" width="13.5546875" style="1" customWidth="1"/>
    <col min="6151" max="6151" width="13.109375" style="1" customWidth="1"/>
    <col min="6152" max="6152" width="14.6640625" style="1" customWidth="1"/>
    <col min="6153" max="6153" width="15.33203125" style="1" bestFit="1" customWidth="1"/>
    <col min="6154" max="6400" width="11" style="1"/>
    <col min="6401" max="6401" width="4" style="1" customWidth="1"/>
    <col min="6402" max="6402" width="11" style="1"/>
    <col min="6403" max="6403" width="46" style="1" customWidth="1"/>
    <col min="6404" max="6404" width="16" style="1" customWidth="1"/>
    <col min="6405" max="6405" width="19.109375" style="1" customWidth="1"/>
    <col min="6406" max="6406" width="13.5546875" style="1" customWidth="1"/>
    <col min="6407" max="6407" width="13.109375" style="1" customWidth="1"/>
    <col min="6408" max="6408" width="14.6640625" style="1" customWidth="1"/>
    <col min="6409" max="6409" width="15.33203125" style="1" bestFit="1" customWidth="1"/>
    <col min="6410" max="6656" width="11" style="1"/>
    <col min="6657" max="6657" width="4" style="1" customWidth="1"/>
    <col min="6658" max="6658" width="11" style="1"/>
    <col min="6659" max="6659" width="46" style="1" customWidth="1"/>
    <col min="6660" max="6660" width="16" style="1" customWidth="1"/>
    <col min="6661" max="6661" width="19.109375" style="1" customWidth="1"/>
    <col min="6662" max="6662" width="13.5546875" style="1" customWidth="1"/>
    <col min="6663" max="6663" width="13.109375" style="1" customWidth="1"/>
    <col min="6664" max="6664" width="14.6640625" style="1" customWidth="1"/>
    <col min="6665" max="6665" width="15.33203125" style="1" bestFit="1" customWidth="1"/>
    <col min="6666" max="6912" width="11" style="1"/>
    <col min="6913" max="6913" width="4" style="1" customWidth="1"/>
    <col min="6914" max="6914" width="11" style="1"/>
    <col min="6915" max="6915" width="46" style="1" customWidth="1"/>
    <col min="6916" max="6916" width="16" style="1" customWidth="1"/>
    <col min="6917" max="6917" width="19.109375" style="1" customWidth="1"/>
    <col min="6918" max="6918" width="13.5546875" style="1" customWidth="1"/>
    <col min="6919" max="6919" width="13.109375" style="1" customWidth="1"/>
    <col min="6920" max="6920" width="14.6640625" style="1" customWidth="1"/>
    <col min="6921" max="6921" width="15.33203125" style="1" bestFit="1" customWidth="1"/>
    <col min="6922" max="7168" width="11" style="1"/>
    <col min="7169" max="7169" width="4" style="1" customWidth="1"/>
    <col min="7170" max="7170" width="11" style="1"/>
    <col min="7171" max="7171" width="46" style="1" customWidth="1"/>
    <col min="7172" max="7172" width="16" style="1" customWidth="1"/>
    <col min="7173" max="7173" width="19.109375" style="1" customWidth="1"/>
    <col min="7174" max="7174" width="13.5546875" style="1" customWidth="1"/>
    <col min="7175" max="7175" width="13.109375" style="1" customWidth="1"/>
    <col min="7176" max="7176" width="14.6640625" style="1" customWidth="1"/>
    <col min="7177" max="7177" width="15.33203125" style="1" bestFit="1" customWidth="1"/>
    <col min="7178" max="7424" width="11" style="1"/>
    <col min="7425" max="7425" width="4" style="1" customWidth="1"/>
    <col min="7426" max="7426" width="11" style="1"/>
    <col min="7427" max="7427" width="46" style="1" customWidth="1"/>
    <col min="7428" max="7428" width="16" style="1" customWidth="1"/>
    <col min="7429" max="7429" width="19.109375" style="1" customWidth="1"/>
    <col min="7430" max="7430" width="13.5546875" style="1" customWidth="1"/>
    <col min="7431" max="7431" width="13.109375" style="1" customWidth="1"/>
    <col min="7432" max="7432" width="14.6640625" style="1" customWidth="1"/>
    <col min="7433" max="7433" width="15.33203125" style="1" bestFit="1" customWidth="1"/>
    <col min="7434" max="7680" width="11" style="1"/>
    <col min="7681" max="7681" width="4" style="1" customWidth="1"/>
    <col min="7682" max="7682" width="11" style="1"/>
    <col min="7683" max="7683" width="46" style="1" customWidth="1"/>
    <col min="7684" max="7684" width="16" style="1" customWidth="1"/>
    <col min="7685" max="7685" width="19.109375" style="1" customWidth="1"/>
    <col min="7686" max="7686" width="13.5546875" style="1" customWidth="1"/>
    <col min="7687" max="7687" width="13.109375" style="1" customWidth="1"/>
    <col min="7688" max="7688" width="14.6640625" style="1" customWidth="1"/>
    <col min="7689" max="7689" width="15.33203125" style="1" bestFit="1" customWidth="1"/>
    <col min="7690" max="7936" width="11" style="1"/>
    <col min="7937" max="7937" width="4" style="1" customWidth="1"/>
    <col min="7938" max="7938" width="11" style="1"/>
    <col min="7939" max="7939" width="46" style="1" customWidth="1"/>
    <col min="7940" max="7940" width="16" style="1" customWidth="1"/>
    <col min="7941" max="7941" width="19.109375" style="1" customWidth="1"/>
    <col min="7942" max="7942" width="13.5546875" style="1" customWidth="1"/>
    <col min="7943" max="7943" width="13.109375" style="1" customWidth="1"/>
    <col min="7944" max="7944" width="14.6640625" style="1" customWidth="1"/>
    <col min="7945" max="7945" width="15.33203125" style="1" bestFit="1" customWidth="1"/>
    <col min="7946" max="8192" width="11" style="1"/>
    <col min="8193" max="8193" width="4" style="1" customWidth="1"/>
    <col min="8194" max="8194" width="11" style="1"/>
    <col min="8195" max="8195" width="46" style="1" customWidth="1"/>
    <col min="8196" max="8196" width="16" style="1" customWidth="1"/>
    <col min="8197" max="8197" width="19.109375" style="1" customWidth="1"/>
    <col min="8198" max="8198" width="13.5546875" style="1" customWidth="1"/>
    <col min="8199" max="8199" width="13.109375" style="1" customWidth="1"/>
    <col min="8200" max="8200" width="14.6640625" style="1" customWidth="1"/>
    <col min="8201" max="8201" width="15.33203125" style="1" bestFit="1" customWidth="1"/>
    <col min="8202" max="8448" width="11" style="1"/>
    <col min="8449" max="8449" width="4" style="1" customWidth="1"/>
    <col min="8450" max="8450" width="11" style="1"/>
    <col min="8451" max="8451" width="46" style="1" customWidth="1"/>
    <col min="8452" max="8452" width="16" style="1" customWidth="1"/>
    <col min="8453" max="8453" width="19.109375" style="1" customWidth="1"/>
    <col min="8454" max="8454" width="13.5546875" style="1" customWidth="1"/>
    <col min="8455" max="8455" width="13.109375" style="1" customWidth="1"/>
    <col min="8456" max="8456" width="14.6640625" style="1" customWidth="1"/>
    <col min="8457" max="8457" width="15.33203125" style="1" bestFit="1" customWidth="1"/>
    <col min="8458" max="8704" width="11" style="1"/>
    <col min="8705" max="8705" width="4" style="1" customWidth="1"/>
    <col min="8706" max="8706" width="11" style="1"/>
    <col min="8707" max="8707" width="46" style="1" customWidth="1"/>
    <col min="8708" max="8708" width="16" style="1" customWidth="1"/>
    <col min="8709" max="8709" width="19.109375" style="1" customWidth="1"/>
    <col min="8710" max="8710" width="13.5546875" style="1" customWidth="1"/>
    <col min="8711" max="8711" width="13.109375" style="1" customWidth="1"/>
    <col min="8712" max="8712" width="14.6640625" style="1" customWidth="1"/>
    <col min="8713" max="8713" width="15.33203125" style="1" bestFit="1" customWidth="1"/>
    <col min="8714" max="8960" width="11" style="1"/>
    <col min="8961" max="8961" width="4" style="1" customWidth="1"/>
    <col min="8962" max="8962" width="11" style="1"/>
    <col min="8963" max="8963" width="46" style="1" customWidth="1"/>
    <col min="8964" max="8964" width="16" style="1" customWidth="1"/>
    <col min="8965" max="8965" width="19.109375" style="1" customWidth="1"/>
    <col min="8966" max="8966" width="13.5546875" style="1" customWidth="1"/>
    <col min="8967" max="8967" width="13.109375" style="1" customWidth="1"/>
    <col min="8968" max="8968" width="14.6640625" style="1" customWidth="1"/>
    <col min="8969" max="8969" width="15.33203125" style="1" bestFit="1" customWidth="1"/>
    <col min="8970" max="9216" width="11" style="1"/>
    <col min="9217" max="9217" width="4" style="1" customWidth="1"/>
    <col min="9218" max="9218" width="11" style="1"/>
    <col min="9219" max="9219" width="46" style="1" customWidth="1"/>
    <col min="9220" max="9220" width="16" style="1" customWidth="1"/>
    <col min="9221" max="9221" width="19.109375" style="1" customWidth="1"/>
    <col min="9222" max="9222" width="13.5546875" style="1" customWidth="1"/>
    <col min="9223" max="9223" width="13.109375" style="1" customWidth="1"/>
    <col min="9224" max="9224" width="14.6640625" style="1" customWidth="1"/>
    <col min="9225" max="9225" width="15.33203125" style="1" bestFit="1" customWidth="1"/>
    <col min="9226" max="9472" width="11" style="1"/>
    <col min="9473" max="9473" width="4" style="1" customWidth="1"/>
    <col min="9474" max="9474" width="11" style="1"/>
    <col min="9475" max="9475" width="46" style="1" customWidth="1"/>
    <col min="9476" max="9476" width="16" style="1" customWidth="1"/>
    <col min="9477" max="9477" width="19.109375" style="1" customWidth="1"/>
    <col min="9478" max="9478" width="13.5546875" style="1" customWidth="1"/>
    <col min="9479" max="9479" width="13.109375" style="1" customWidth="1"/>
    <col min="9480" max="9480" width="14.6640625" style="1" customWidth="1"/>
    <col min="9481" max="9481" width="15.33203125" style="1" bestFit="1" customWidth="1"/>
    <col min="9482" max="9728" width="11" style="1"/>
    <col min="9729" max="9729" width="4" style="1" customWidth="1"/>
    <col min="9730" max="9730" width="11" style="1"/>
    <col min="9731" max="9731" width="46" style="1" customWidth="1"/>
    <col min="9732" max="9732" width="16" style="1" customWidth="1"/>
    <col min="9733" max="9733" width="19.109375" style="1" customWidth="1"/>
    <col min="9734" max="9734" width="13.5546875" style="1" customWidth="1"/>
    <col min="9735" max="9735" width="13.109375" style="1" customWidth="1"/>
    <col min="9736" max="9736" width="14.6640625" style="1" customWidth="1"/>
    <col min="9737" max="9737" width="15.33203125" style="1" bestFit="1" customWidth="1"/>
    <col min="9738" max="9984" width="11" style="1"/>
    <col min="9985" max="9985" width="4" style="1" customWidth="1"/>
    <col min="9986" max="9986" width="11" style="1"/>
    <col min="9987" max="9987" width="46" style="1" customWidth="1"/>
    <col min="9988" max="9988" width="16" style="1" customWidth="1"/>
    <col min="9989" max="9989" width="19.109375" style="1" customWidth="1"/>
    <col min="9990" max="9990" width="13.5546875" style="1" customWidth="1"/>
    <col min="9991" max="9991" width="13.109375" style="1" customWidth="1"/>
    <col min="9992" max="9992" width="14.6640625" style="1" customWidth="1"/>
    <col min="9993" max="9993" width="15.33203125" style="1" bestFit="1" customWidth="1"/>
    <col min="9994" max="10240" width="11" style="1"/>
    <col min="10241" max="10241" width="4" style="1" customWidth="1"/>
    <col min="10242" max="10242" width="11" style="1"/>
    <col min="10243" max="10243" width="46" style="1" customWidth="1"/>
    <col min="10244" max="10244" width="16" style="1" customWidth="1"/>
    <col min="10245" max="10245" width="19.109375" style="1" customWidth="1"/>
    <col min="10246" max="10246" width="13.5546875" style="1" customWidth="1"/>
    <col min="10247" max="10247" width="13.109375" style="1" customWidth="1"/>
    <col min="10248" max="10248" width="14.6640625" style="1" customWidth="1"/>
    <col min="10249" max="10249" width="15.33203125" style="1" bestFit="1" customWidth="1"/>
    <col min="10250" max="10496" width="11" style="1"/>
    <col min="10497" max="10497" width="4" style="1" customWidth="1"/>
    <col min="10498" max="10498" width="11" style="1"/>
    <col min="10499" max="10499" width="46" style="1" customWidth="1"/>
    <col min="10500" max="10500" width="16" style="1" customWidth="1"/>
    <col min="10501" max="10501" width="19.109375" style="1" customWidth="1"/>
    <col min="10502" max="10502" width="13.5546875" style="1" customWidth="1"/>
    <col min="10503" max="10503" width="13.109375" style="1" customWidth="1"/>
    <col min="10504" max="10504" width="14.6640625" style="1" customWidth="1"/>
    <col min="10505" max="10505" width="15.33203125" style="1" bestFit="1" customWidth="1"/>
    <col min="10506" max="10752" width="11" style="1"/>
    <col min="10753" max="10753" width="4" style="1" customWidth="1"/>
    <col min="10754" max="10754" width="11" style="1"/>
    <col min="10755" max="10755" width="46" style="1" customWidth="1"/>
    <col min="10756" max="10756" width="16" style="1" customWidth="1"/>
    <col min="10757" max="10757" width="19.109375" style="1" customWidth="1"/>
    <col min="10758" max="10758" width="13.5546875" style="1" customWidth="1"/>
    <col min="10759" max="10759" width="13.109375" style="1" customWidth="1"/>
    <col min="10760" max="10760" width="14.6640625" style="1" customWidth="1"/>
    <col min="10761" max="10761" width="15.33203125" style="1" bestFit="1" customWidth="1"/>
    <col min="10762" max="11008" width="11" style="1"/>
    <col min="11009" max="11009" width="4" style="1" customWidth="1"/>
    <col min="11010" max="11010" width="11" style="1"/>
    <col min="11011" max="11011" width="46" style="1" customWidth="1"/>
    <col min="11012" max="11012" width="16" style="1" customWidth="1"/>
    <col min="11013" max="11013" width="19.109375" style="1" customWidth="1"/>
    <col min="11014" max="11014" width="13.5546875" style="1" customWidth="1"/>
    <col min="11015" max="11015" width="13.109375" style="1" customWidth="1"/>
    <col min="11016" max="11016" width="14.6640625" style="1" customWidth="1"/>
    <col min="11017" max="11017" width="15.33203125" style="1" bestFit="1" customWidth="1"/>
    <col min="11018" max="11264" width="11" style="1"/>
    <col min="11265" max="11265" width="4" style="1" customWidth="1"/>
    <col min="11266" max="11266" width="11" style="1"/>
    <col min="11267" max="11267" width="46" style="1" customWidth="1"/>
    <col min="11268" max="11268" width="16" style="1" customWidth="1"/>
    <col min="11269" max="11269" width="19.109375" style="1" customWidth="1"/>
    <col min="11270" max="11270" width="13.5546875" style="1" customWidth="1"/>
    <col min="11271" max="11271" width="13.109375" style="1" customWidth="1"/>
    <col min="11272" max="11272" width="14.6640625" style="1" customWidth="1"/>
    <col min="11273" max="11273" width="15.33203125" style="1" bestFit="1" customWidth="1"/>
    <col min="11274" max="11520" width="11" style="1"/>
    <col min="11521" max="11521" width="4" style="1" customWidth="1"/>
    <col min="11522" max="11522" width="11" style="1"/>
    <col min="11523" max="11523" width="46" style="1" customWidth="1"/>
    <col min="11524" max="11524" width="16" style="1" customWidth="1"/>
    <col min="11525" max="11525" width="19.109375" style="1" customWidth="1"/>
    <col min="11526" max="11526" width="13.5546875" style="1" customWidth="1"/>
    <col min="11527" max="11527" width="13.109375" style="1" customWidth="1"/>
    <col min="11528" max="11528" width="14.6640625" style="1" customWidth="1"/>
    <col min="11529" max="11529" width="15.33203125" style="1" bestFit="1" customWidth="1"/>
    <col min="11530" max="11776" width="11" style="1"/>
    <col min="11777" max="11777" width="4" style="1" customWidth="1"/>
    <col min="11778" max="11778" width="11" style="1"/>
    <col min="11779" max="11779" width="46" style="1" customWidth="1"/>
    <col min="11780" max="11780" width="16" style="1" customWidth="1"/>
    <col min="11781" max="11781" width="19.109375" style="1" customWidth="1"/>
    <col min="11782" max="11782" width="13.5546875" style="1" customWidth="1"/>
    <col min="11783" max="11783" width="13.109375" style="1" customWidth="1"/>
    <col min="11784" max="11784" width="14.6640625" style="1" customWidth="1"/>
    <col min="11785" max="11785" width="15.33203125" style="1" bestFit="1" customWidth="1"/>
    <col min="11786" max="12032" width="11" style="1"/>
    <col min="12033" max="12033" width="4" style="1" customWidth="1"/>
    <col min="12034" max="12034" width="11" style="1"/>
    <col min="12035" max="12035" width="46" style="1" customWidth="1"/>
    <col min="12036" max="12036" width="16" style="1" customWidth="1"/>
    <col min="12037" max="12037" width="19.109375" style="1" customWidth="1"/>
    <col min="12038" max="12038" width="13.5546875" style="1" customWidth="1"/>
    <col min="12039" max="12039" width="13.109375" style="1" customWidth="1"/>
    <col min="12040" max="12040" width="14.6640625" style="1" customWidth="1"/>
    <col min="12041" max="12041" width="15.33203125" style="1" bestFit="1" customWidth="1"/>
    <col min="12042" max="12288" width="11" style="1"/>
    <col min="12289" max="12289" width="4" style="1" customWidth="1"/>
    <col min="12290" max="12290" width="11" style="1"/>
    <col min="12291" max="12291" width="46" style="1" customWidth="1"/>
    <col min="12292" max="12292" width="16" style="1" customWidth="1"/>
    <col min="12293" max="12293" width="19.109375" style="1" customWidth="1"/>
    <col min="12294" max="12294" width="13.5546875" style="1" customWidth="1"/>
    <col min="12295" max="12295" width="13.109375" style="1" customWidth="1"/>
    <col min="12296" max="12296" width="14.6640625" style="1" customWidth="1"/>
    <col min="12297" max="12297" width="15.33203125" style="1" bestFit="1" customWidth="1"/>
    <col min="12298" max="12544" width="11" style="1"/>
    <col min="12545" max="12545" width="4" style="1" customWidth="1"/>
    <col min="12546" max="12546" width="11" style="1"/>
    <col min="12547" max="12547" width="46" style="1" customWidth="1"/>
    <col min="12548" max="12548" width="16" style="1" customWidth="1"/>
    <col min="12549" max="12549" width="19.109375" style="1" customWidth="1"/>
    <col min="12550" max="12550" width="13.5546875" style="1" customWidth="1"/>
    <col min="12551" max="12551" width="13.109375" style="1" customWidth="1"/>
    <col min="12552" max="12552" width="14.6640625" style="1" customWidth="1"/>
    <col min="12553" max="12553" width="15.33203125" style="1" bestFit="1" customWidth="1"/>
    <col min="12554" max="12800" width="11" style="1"/>
    <col min="12801" max="12801" width="4" style="1" customWidth="1"/>
    <col min="12802" max="12802" width="11" style="1"/>
    <col min="12803" max="12803" width="46" style="1" customWidth="1"/>
    <col min="12804" max="12804" width="16" style="1" customWidth="1"/>
    <col min="12805" max="12805" width="19.109375" style="1" customWidth="1"/>
    <col min="12806" max="12806" width="13.5546875" style="1" customWidth="1"/>
    <col min="12807" max="12807" width="13.109375" style="1" customWidth="1"/>
    <col min="12808" max="12808" width="14.6640625" style="1" customWidth="1"/>
    <col min="12809" max="12809" width="15.33203125" style="1" bestFit="1" customWidth="1"/>
    <col min="12810" max="13056" width="11" style="1"/>
    <col min="13057" max="13057" width="4" style="1" customWidth="1"/>
    <col min="13058" max="13058" width="11" style="1"/>
    <col min="13059" max="13059" width="46" style="1" customWidth="1"/>
    <col min="13060" max="13060" width="16" style="1" customWidth="1"/>
    <col min="13061" max="13061" width="19.109375" style="1" customWidth="1"/>
    <col min="13062" max="13062" width="13.5546875" style="1" customWidth="1"/>
    <col min="13063" max="13063" width="13.109375" style="1" customWidth="1"/>
    <col min="13064" max="13064" width="14.6640625" style="1" customWidth="1"/>
    <col min="13065" max="13065" width="15.33203125" style="1" bestFit="1" customWidth="1"/>
    <col min="13066" max="13312" width="11" style="1"/>
    <col min="13313" max="13313" width="4" style="1" customWidth="1"/>
    <col min="13314" max="13314" width="11" style="1"/>
    <col min="13315" max="13315" width="46" style="1" customWidth="1"/>
    <col min="13316" max="13316" width="16" style="1" customWidth="1"/>
    <col min="13317" max="13317" width="19.109375" style="1" customWidth="1"/>
    <col min="13318" max="13318" width="13.5546875" style="1" customWidth="1"/>
    <col min="13319" max="13319" width="13.109375" style="1" customWidth="1"/>
    <col min="13320" max="13320" width="14.6640625" style="1" customWidth="1"/>
    <col min="13321" max="13321" width="15.33203125" style="1" bestFit="1" customWidth="1"/>
    <col min="13322" max="13568" width="11" style="1"/>
    <col min="13569" max="13569" width="4" style="1" customWidth="1"/>
    <col min="13570" max="13570" width="11" style="1"/>
    <col min="13571" max="13571" width="46" style="1" customWidth="1"/>
    <col min="13572" max="13572" width="16" style="1" customWidth="1"/>
    <col min="13573" max="13573" width="19.109375" style="1" customWidth="1"/>
    <col min="13574" max="13574" width="13.5546875" style="1" customWidth="1"/>
    <col min="13575" max="13575" width="13.109375" style="1" customWidth="1"/>
    <col min="13576" max="13576" width="14.6640625" style="1" customWidth="1"/>
    <col min="13577" max="13577" width="15.33203125" style="1" bestFit="1" customWidth="1"/>
    <col min="13578" max="13824" width="11" style="1"/>
    <col min="13825" max="13825" width="4" style="1" customWidth="1"/>
    <col min="13826" max="13826" width="11" style="1"/>
    <col min="13827" max="13827" width="46" style="1" customWidth="1"/>
    <col min="13828" max="13828" width="16" style="1" customWidth="1"/>
    <col min="13829" max="13829" width="19.109375" style="1" customWidth="1"/>
    <col min="13830" max="13830" width="13.5546875" style="1" customWidth="1"/>
    <col min="13831" max="13831" width="13.109375" style="1" customWidth="1"/>
    <col min="13832" max="13832" width="14.6640625" style="1" customWidth="1"/>
    <col min="13833" max="13833" width="15.33203125" style="1" bestFit="1" customWidth="1"/>
    <col min="13834" max="14080" width="11" style="1"/>
    <col min="14081" max="14081" width="4" style="1" customWidth="1"/>
    <col min="14082" max="14082" width="11" style="1"/>
    <col min="14083" max="14083" width="46" style="1" customWidth="1"/>
    <col min="14084" max="14084" width="16" style="1" customWidth="1"/>
    <col min="14085" max="14085" width="19.109375" style="1" customWidth="1"/>
    <col min="14086" max="14086" width="13.5546875" style="1" customWidth="1"/>
    <col min="14087" max="14087" width="13.109375" style="1" customWidth="1"/>
    <col min="14088" max="14088" width="14.6640625" style="1" customWidth="1"/>
    <col min="14089" max="14089" width="15.33203125" style="1" bestFit="1" customWidth="1"/>
    <col min="14090" max="14336" width="11" style="1"/>
    <col min="14337" max="14337" width="4" style="1" customWidth="1"/>
    <col min="14338" max="14338" width="11" style="1"/>
    <col min="14339" max="14339" width="46" style="1" customWidth="1"/>
    <col min="14340" max="14340" width="16" style="1" customWidth="1"/>
    <col min="14341" max="14341" width="19.109375" style="1" customWidth="1"/>
    <col min="14342" max="14342" width="13.5546875" style="1" customWidth="1"/>
    <col min="14343" max="14343" width="13.109375" style="1" customWidth="1"/>
    <col min="14344" max="14344" width="14.6640625" style="1" customWidth="1"/>
    <col min="14345" max="14345" width="15.33203125" style="1" bestFit="1" customWidth="1"/>
    <col min="14346" max="14592" width="11" style="1"/>
    <col min="14593" max="14593" width="4" style="1" customWidth="1"/>
    <col min="14594" max="14594" width="11" style="1"/>
    <col min="14595" max="14595" width="46" style="1" customWidth="1"/>
    <col min="14596" max="14596" width="16" style="1" customWidth="1"/>
    <col min="14597" max="14597" width="19.109375" style="1" customWidth="1"/>
    <col min="14598" max="14598" width="13.5546875" style="1" customWidth="1"/>
    <col min="14599" max="14599" width="13.109375" style="1" customWidth="1"/>
    <col min="14600" max="14600" width="14.6640625" style="1" customWidth="1"/>
    <col min="14601" max="14601" width="15.33203125" style="1" bestFit="1" customWidth="1"/>
    <col min="14602" max="14848" width="11" style="1"/>
    <col min="14849" max="14849" width="4" style="1" customWidth="1"/>
    <col min="14850" max="14850" width="11" style="1"/>
    <col min="14851" max="14851" width="46" style="1" customWidth="1"/>
    <col min="14852" max="14852" width="16" style="1" customWidth="1"/>
    <col min="14853" max="14853" width="19.109375" style="1" customWidth="1"/>
    <col min="14854" max="14854" width="13.5546875" style="1" customWidth="1"/>
    <col min="14855" max="14855" width="13.109375" style="1" customWidth="1"/>
    <col min="14856" max="14856" width="14.6640625" style="1" customWidth="1"/>
    <col min="14857" max="14857" width="15.33203125" style="1" bestFit="1" customWidth="1"/>
    <col min="14858" max="15104" width="11" style="1"/>
    <col min="15105" max="15105" width="4" style="1" customWidth="1"/>
    <col min="15106" max="15106" width="11" style="1"/>
    <col min="15107" max="15107" width="46" style="1" customWidth="1"/>
    <col min="15108" max="15108" width="16" style="1" customWidth="1"/>
    <col min="15109" max="15109" width="19.109375" style="1" customWidth="1"/>
    <col min="15110" max="15110" width="13.5546875" style="1" customWidth="1"/>
    <col min="15111" max="15111" width="13.109375" style="1" customWidth="1"/>
    <col min="15112" max="15112" width="14.6640625" style="1" customWidth="1"/>
    <col min="15113" max="15113" width="15.33203125" style="1" bestFit="1" customWidth="1"/>
    <col min="15114" max="15360" width="11" style="1"/>
    <col min="15361" max="15361" width="4" style="1" customWidth="1"/>
    <col min="15362" max="15362" width="11" style="1"/>
    <col min="15363" max="15363" width="46" style="1" customWidth="1"/>
    <col min="15364" max="15364" width="16" style="1" customWidth="1"/>
    <col min="15365" max="15365" width="19.109375" style="1" customWidth="1"/>
    <col min="15366" max="15366" width="13.5546875" style="1" customWidth="1"/>
    <col min="15367" max="15367" width="13.109375" style="1" customWidth="1"/>
    <col min="15368" max="15368" width="14.6640625" style="1" customWidth="1"/>
    <col min="15369" max="15369" width="15.33203125" style="1" bestFit="1" customWidth="1"/>
    <col min="15370" max="15616" width="11" style="1"/>
    <col min="15617" max="15617" width="4" style="1" customWidth="1"/>
    <col min="15618" max="15618" width="11" style="1"/>
    <col min="15619" max="15619" width="46" style="1" customWidth="1"/>
    <col min="15620" max="15620" width="16" style="1" customWidth="1"/>
    <col min="15621" max="15621" width="19.109375" style="1" customWidth="1"/>
    <col min="15622" max="15622" width="13.5546875" style="1" customWidth="1"/>
    <col min="15623" max="15623" width="13.109375" style="1" customWidth="1"/>
    <col min="15624" max="15624" width="14.6640625" style="1" customWidth="1"/>
    <col min="15625" max="15625" width="15.33203125" style="1" bestFit="1" customWidth="1"/>
    <col min="15626" max="15872" width="11" style="1"/>
    <col min="15873" max="15873" width="4" style="1" customWidth="1"/>
    <col min="15874" max="15874" width="11" style="1"/>
    <col min="15875" max="15875" width="46" style="1" customWidth="1"/>
    <col min="15876" max="15876" width="16" style="1" customWidth="1"/>
    <col min="15877" max="15877" width="19.109375" style="1" customWidth="1"/>
    <col min="15878" max="15878" width="13.5546875" style="1" customWidth="1"/>
    <col min="15879" max="15879" width="13.109375" style="1" customWidth="1"/>
    <col min="15880" max="15880" width="14.6640625" style="1" customWidth="1"/>
    <col min="15881" max="15881" width="15.33203125" style="1" bestFit="1" customWidth="1"/>
    <col min="15882" max="16128" width="11" style="1"/>
    <col min="16129" max="16129" width="4" style="1" customWidth="1"/>
    <col min="16130" max="16130" width="11" style="1"/>
    <col min="16131" max="16131" width="46" style="1" customWidth="1"/>
    <col min="16132" max="16132" width="16" style="1" customWidth="1"/>
    <col min="16133" max="16133" width="19.109375" style="1" customWidth="1"/>
    <col min="16134" max="16134" width="13.5546875" style="1" customWidth="1"/>
    <col min="16135" max="16135" width="13.109375" style="1" customWidth="1"/>
    <col min="16136" max="16136" width="14.6640625" style="1" customWidth="1"/>
    <col min="16137" max="16137" width="15.33203125" style="1" bestFit="1" customWidth="1"/>
    <col min="16138" max="16384" width="11" style="1"/>
  </cols>
  <sheetData>
    <row r="1" spans="2:9" ht="14.4" thickBot="1" x14ac:dyDescent="0.35"/>
    <row r="2" spans="2:9" x14ac:dyDescent="0.3">
      <c r="B2" s="28" t="s">
        <v>0</v>
      </c>
      <c r="C2" s="29"/>
      <c r="D2" s="29"/>
      <c r="E2" s="29"/>
      <c r="F2" s="29"/>
      <c r="G2" s="29"/>
      <c r="H2" s="29"/>
      <c r="I2" s="30"/>
    </row>
    <row r="3" spans="2:9" x14ac:dyDescent="0.3">
      <c r="B3" s="31" t="s">
        <v>1</v>
      </c>
      <c r="C3" s="32"/>
      <c r="D3" s="32"/>
      <c r="E3" s="32"/>
      <c r="F3" s="32"/>
      <c r="G3" s="32"/>
      <c r="H3" s="32"/>
      <c r="I3" s="33"/>
    </row>
    <row r="4" spans="2:9" x14ac:dyDescent="0.3">
      <c r="B4" s="31" t="s">
        <v>2</v>
      </c>
      <c r="C4" s="32"/>
      <c r="D4" s="32"/>
      <c r="E4" s="32"/>
      <c r="F4" s="32"/>
      <c r="G4" s="32"/>
      <c r="H4" s="32"/>
      <c r="I4" s="33"/>
    </row>
    <row r="5" spans="2:9" x14ac:dyDescent="0.3">
      <c r="B5" s="31" t="s">
        <v>89</v>
      </c>
      <c r="C5" s="32"/>
      <c r="D5" s="32"/>
      <c r="E5" s="32"/>
      <c r="F5" s="32"/>
      <c r="G5" s="32"/>
      <c r="H5" s="32"/>
      <c r="I5" s="33"/>
    </row>
    <row r="6" spans="2:9" ht="14.4" thickBot="1" x14ac:dyDescent="0.35">
      <c r="B6" s="34" t="s">
        <v>4</v>
      </c>
      <c r="C6" s="35"/>
      <c r="D6" s="35"/>
      <c r="E6" s="35"/>
      <c r="F6" s="35"/>
      <c r="G6" s="35"/>
      <c r="H6" s="35"/>
      <c r="I6" s="36"/>
    </row>
    <row r="7" spans="2:9" ht="15.75" customHeight="1" x14ac:dyDescent="0.3">
      <c r="B7" s="28" t="s">
        <v>5</v>
      </c>
      <c r="C7" s="37"/>
      <c r="D7" s="43" t="s">
        <v>6</v>
      </c>
      <c r="E7" s="44"/>
      <c r="F7" s="44"/>
      <c r="G7" s="44"/>
      <c r="H7" s="45"/>
      <c r="I7" s="46" t="s">
        <v>7</v>
      </c>
    </row>
    <row r="8" spans="2:9" ht="15" customHeight="1" thickBot="1" x14ac:dyDescent="0.35">
      <c r="B8" s="31"/>
      <c r="C8" s="38"/>
      <c r="D8" s="47"/>
      <c r="E8" s="48"/>
      <c r="F8" s="48"/>
      <c r="G8" s="48"/>
      <c r="H8" s="49"/>
      <c r="I8" s="50"/>
    </row>
    <row r="9" spans="2:9" ht="28.2" thickBot="1" x14ac:dyDescent="0.35">
      <c r="B9" s="34"/>
      <c r="C9" s="39"/>
      <c r="D9" s="51" t="s">
        <v>8</v>
      </c>
      <c r="E9" s="52" t="s">
        <v>9</v>
      </c>
      <c r="F9" s="51" t="s">
        <v>10</v>
      </c>
      <c r="G9" s="51" t="s">
        <v>11</v>
      </c>
      <c r="H9" s="51" t="s">
        <v>12</v>
      </c>
      <c r="I9" s="53"/>
    </row>
    <row r="10" spans="2:9" x14ac:dyDescent="0.3">
      <c r="B10" s="2" t="s">
        <v>13</v>
      </c>
      <c r="C10" s="3"/>
      <c r="D10" s="54">
        <f t="shared" ref="D10:I10" si="0">D11+D19+D29+D39+D49+D59+D72+D76+D63</f>
        <v>44317263.139999993</v>
      </c>
      <c r="E10" s="54">
        <f t="shared" si="0"/>
        <v>579156.39999999851</v>
      </c>
      <c r="F10" s="54">
        <f t="shared" si="0"/>
        <v>44896419.539999999</v>
      </c>
      <c r="G10" s="54">
        <f t="shared" si="0"/>
        <v>12992151.359999999</v>
      </c>
      <c r="H10" s="54">
        <f t="shared" si="0"/>
        <v>12689360.140000001</v>
      </c>
      <c r="I10" s="54">
        <f t="shared" si="0"/>
        <v>31904268.18</v>
      </c>
    </row>
    <row r="11" spans="2:9" x14ac:dyDescent="0.3">
      <c r="B11" s="4" t="s">
        <v>14</v>
      </c>
      <c r="C11" s="5"/>
      <c r="D11" s="55">
        <f t="shared" ref="D11:I11" si="1">SUM(D12:D18)</f>
        <v>18584448.809999999</v>
      </c>
      <c r="E11" s="55">
        <f t="shared" si="1"/>
        <v>-136573.79</v>
      </c>
      <c r="F11" s="55">
        <f t="shared" si="1"/>
        <v>18447875.02</v>
      </c>
      <c r="G11" s="55">
        <f t="shared" si="1"/>
        <v>6856433.6900000004</v>
      </c>
      <c r="H11" s="55">
        <f t="shared" si="1"/>
        <v>6853033.6900000004</v>
      </c>
      <c r="I11" s="55">
        <f t="shared" si="1"/>
        <v>11591441.33</v>
      </c>
    </row>
    <row r="12" spans="2:9" x14ac:dyDescent="0.3">
      <c r="B12" s="6" t="s">
        <v>15</v>
      </c>
      <c r="C12" s="7"/>
      <c r="D12" s="55">
        <v>11672192</v>
      </c>
      <c r="E12" s="56">
        <v>108561</v>
      </c>
      <c r="F12" s="56">
        <f t="shared" ref="F12:F18" si="2">D12+E12</f>
        <v>11780753</v>
      </c>
      <c r="G12" s="56">
        <v>4840245</v>
      </c>
      <c r="H12" s="56">
        <v>4837761</v>
      </c>
      <c r="I12" s="56">
        <f t="shared" ref="I12:I18" si="3">F12-G12</f>
        <v>6940508</v>
      </c>
    </row>
    <row r="13" spans="2:9" x14ac:dyDescent="0.3">
      <c r="B13" s="6" t="s">
        <v>16</v>
      </c>
      <c r="C13" s="7"/>
      <c r="D13" s="55">
        <v>240144</v>
      </c>
      <c r="E13" s="56">
        <v>0</v>
      </c>
      <c r="F13" s="56">
        <f t="shared" si="2"/>
        <v>240144</v>
      </c>
      <c r="G13" s="56">
        <v>100042</v>
      </c>
      <c r="H13" s="56">
        <v>100042</v>
      </c>
      <c r="I13" s="56">
        <f t="shared" si="3"/>
        <v>140102</v>
      </c>
    </row>
    <row r="14" spans="2:9" x14ac:dyDescent="0.3">
      <c r="B14" s="6" t="s">
        <v>17</v>
      </c>
      <c r="C14" s="7"/>
      <c r="D14" s="55">
        <v>6136112.8099999996</v>
      </c>
      <c r="E14" s="56">
        <v>-145134.79</v>
      </c>
      <c r="F14" s="56">
        <f t="shared" si="2"/>
        <v>5990978.0199999996</v>
      </c>
      <c r="G14" s="56">
        <v>1739130.65</v>
      </c>
      <c r="H14" s="56">
        <v>1738214.65</v>
      </c>
      <c r="I14" s="56">
        <f t="shared" si="3"/>
        <v>4251847.3699999992</v>
      </c>
    </row>
    <row r="15" spans="2:9" x14ac:dyDescent="0.3">
      <c r="B15" s="6" t="s">
        <v>18</v>
      </c>
      <c r="C15" s="7"/>
      <c r="D15" s="55"/>
      <c r="E15" s="56"/>
      <c r="F15" s="56">
        <f t="shared" si="2"/>
        <v>0</v>
      </c>
      <c r="G15" s="56"/>
      <c r="H15" s="56"/>
      <c r="I15" s="56">
        <f t="shared" si="3"/>
        <v>0</v>
      </c>
    </row>
    <row r="16" spans="2:9" x14ac:dyDescent="0.3">
      <c r="B16" s="6" t="s">
        <v>19</v>
      </c>
      <c r="C16" s="7"/>
      <c r="D16" s="55">
        <v>436000</v>
      </c>
      <c r="E16" s="56">
        <v>0</v>
      </c>
      <c r="F16" s="56">
        <f t="shared" si="2"/>
        <v>436000</v>
      </c>
      <c r="G16" s="56">
        <v>177016.04</v>
      </c>
      <c r="H16" s="56">
        <v>177016.04</v>
      </c>
      <c r="I16" s="56">
        <f t="shared" si="3"/>
        <v>258983.96</v>
      </c>
    </row>
    <row r="17" spans="2:9" x14ac:dyDescent="0.3">
      <c r="B17" s="6" t="s">
        <v>20</v>
      </c>
      <c r="C17" s="7"/>
      <c r="D17" s="55">
        <v>100000</v>
      </c>
      <c r="E17" s="56">
        <v>-100000</v>
      </c>
      <c r="F17" s="56">
        <f t="shared" si="2"/>
        <v>0</v>
      </c>
      <c r="G17" s="56">
        <v>0</v>
      </c>
      <c r="H17" s="56">
        <v>0</v>
      </c>
      <c r="I17" s="56">
        <f t="shared" si="3"/>
        <v>0</v>
      </c>
    </row>
    <row r="18" spans="2:9" x14ac:dyDescent="0.3">
      <c r="B18" s="6" t="s">
        <v>21</v>
      </c>
      <c r="C18" s="7"/>
      <c r="D18" s="55"/>
      <c r="E18" s="56"/>
      <c r="F18" s="56">
        <f t="shared" si="2"/>
        <v>0</v>
      </c>
      <c r="G18" s="56"/>
      <c r="H18" s="56"/>
      <c r="I18" s="56">
        <f t="shared" si="3"/>
        <v>0</v>
      </c>
    </row>
    <row r="19" spans="2:9" x14ac:dyDescent="0.3">
      <c r="B19" s="4" t="s">
        <v>22</v>
      </c>
      <c r="C19" s="5"/>
      <c r="D19" s="55">
        <f t="shared" ref="D19:I19" si="4">SUM(D20:D28)</f>
        <v>7882347.0199999996</v>
      </c>
      <c r="E19" s="55">
        <f t="shared" si="4"/>
        <v>-181529.86</v>
      </c>
      <c r="F19" s="55">
        <f t="shared" si="4"/>
        <v>7700817.1600000001</v>
      </c>
      <c r="G19" s="55">
        <f t="shared" si="4"/>
        <v>2281099.52</v>
      </c>
      <c r="H19" s="55">
        <f t="shared" si="4"/>
        <v>2050206.2999999998</v>
      </c>
      <c r="I19" s="55">
        <f t="shared" si="4"/>
        <v>5419717.6399999997</v>
      </c>
    </row>
    <row r="20" spans="2:9" x14ac:dyDescent="0.3">
      <c r="B20" s="6" t="s">
        <v>23</v>
      </c>
      <c r="C20" s="7"/>
      <c r="D20" s="55">
        <v>898173.02</v>
      </c>
      <c r="E20" s="56">
        <v>-155386.5</v>
      </c>
      <c r="F20" s="55">
        <f t="shared" ref="F20:F28" si="5">D20+E20</f>
        <v>742786.52</v>
      </c>
      <c r="G20" s="56">
        <v>297451.82</v>
      </c>
      <c r="H20" s="56">
        <v>297451.82</v>
      </c>
      <c r="I20" s="56">
        <f t="shared" ref="I20:I28" si="6">F20-G20</f>
        <v>445334.7</v>
      </c>
    </row>
    <row r="21" spans="2:9" x14ac:dyDescent="0.3">
      <c r="B21" s="6" t="s">
        <v>24</v>
      </c>
      <c r="C21" s="7"/>
      <c r="D21" s="55">
        <v>1134000</v>
      </c>
      <c r="E21" s="56">
        <v>86036.64</v>
      </c>
      <c r="F21" s="55">
        <f t="shared" si="5"/>
        <v>1220036.6399999999</v>
      </c>
      <c r="G21" s="56">
        <v>658029.25</v>
      </c>
      <c r="H21" s="56">
        <v>596885.65</v>
      </c>
      <c r="I21" s="56">
        <f t="shared" si="6"/>
        <v>562007.3899999999</v>
      </c>
    </row>
    <row r="22" spans="2:9" x14ac:dyDescent="0.3">
      <c r="B22" s="6" t="s">
        <v>25</v>
      </c>
      <c r="C22" s="7"/>
      <c r="D22" s="55"/>
      <c r="E22" s="56"/>
      <c r="F22" s="55">
        <f t="shared" si="5"/>
        <v>0</v>
      </c>
      <c r="G22" s="56"/>
      <c r="H22" s="56"/>
      <c r="I22" s="56">
        <f t="shared" si="6"/>
        <v>0</v>
      </c>
    </row>
    <row r="23" spans="2:9" x14ac:dyDescent="0.3">
      <c r="B23" s="6" t="s">
        <v>26</v>
      </c>
      <c r="C23" s="7"/>
      <c r="D23" s="55">
        <v>1439621</v>
      </c>
      <c r="E23" s="56">
        <v>-91621</v>
      </c>
      <c r="F23" s="55">
        <f t="shared" si="5"/>
        <v>1348000</v>
      </c>
      <c r="G23" s="56">
        <v>330036.27</v>
      </c>
      <c r="H23" s="56">
        <v>330036.27</v>
      </c>
      <c r="I23" s="56">
        <f t="shared" si="6"/>
        <v>1017963.73</v>
      </c>
    </row>
    <row r="24" spans="2:9" x14ac:dyDescent="0.3">
      <c r="B24" s="6" t="s">
        <v>27</v>
      </c>
      <c r="C24" s="7"/>
      <c r="D24" s="55">
        <v>361000</v>
      </c>
      <c r="E24" s="56">
        <v>20748</v>
      </c>
      <c r="F24" s="55">
        <f t="shared" si="5"/>
        <v>381748</v>
      </c>
      <c r="G24" s="56">
        <v>127689.16</v>
      </c>
      <c r="H24" s="56">
        <v>127689.16</v>
      </c>
      <c r="I24" s="56">
        <f t="shared" si="6"/>
        <v>254058.84</v>
      </c>
    </row>
    <row r="25" spans="2:9" x14ac:dyDescent="0.3">
      <c r="B25" s="6" t="s">
        <v>28</v>
      </c>
      <c r="C25" s="7"/>
      <c r="D25" s="55">
        <v>3284553</v>
      </c>
      <c r="E25" s="56">
        <v>-183307</v>
      </c>
      <c r="F25" s="55">
        <f t="shared" si="5"/>
        <v>3101246</v>
      </c>
      <c r="G25" s="56">
        <v>560158.56999999995</v>
      </c>
      <c r="H25" s="56">
        <v>390408.95</v>
      </c>
      <c r="I25" s="56">
        <f t="shared" si="6"/>
        <v>2541087.4300000002</v>
      </c>
    </row>
    <row r="26" spans="2:9" x14ac:dyDescent="0.3">
      <c r="B26" s="6" t="s">
        <v>29</v>
      </c>
      <c r="C26" s="7"/>
      <c r="D26" s="55">
        <v>160000</v>
      </c>
      <c r="E26" s="56">
        <v>5000</v>
      </c>
      <c r="F26" s="55">
        <f t="shared" si="5"/>
        <v>165000</v>
      </c>
      <c r="G26" s="56">
        <v>70255.039999999994</v>
      </c>
      <c r="H26" s="56">
        <v>70255.039999999994</v>
      </c>
      <c r="I26" s="56">
        <f t="shared" si="6"/>
        <v>94744.960000000006</v>
      </c>
    </row>
    <row r="27" spans="2:9" x14ac:dyDescent="0.3">
      <c r="B27" s="6" t="s">
        <v>30</v>
      </c>
      <c r="C27" s="7"/>
      <c r="D27" s="55">
        <v>20000</v>
      </c>
      <c r="E27" s="56">
        <v>0</v>
      </c>
      <c r="F27" s="55">
        <f t="shared" si="5"/>
        <v>20000</v>
      </c>
      <c r="G27" s="56">
        <v>0</v>
      </c>
      <c r="H27" s="56">
        <v>0</v>
      </c>
      <c r="I27" s="56">
        <f t="shared" si="6"/>
        <v>20000</v>
      </c>
    </row>
    <row r="28" spans="2:9" x14ac:dyDescent="0.3">
      <c r="B28" s="6" t="s">
        <v>31</v>
      </c>
      <c r="C28" s="7"/>
      <c r="D28" s="55">
        <v>585000</v>
      </c>
      <c r="E28" s="56">
        <v>137000</v>
      </c>
      <c r="F28" s="55">
        <f t="shared" si="5"/>
        <v>722000</v>
      </c>
      <c r="G28" s="56">
        <v>237479.41</v>
      </c>
      <c r="H28" s="56">
        <v>237479.41</v>
      </c>
      <c r="I28" s="56">
        <f t="shared" si="6"/>
        <v>484520.58999999997</v>
      </c>
    </row>
    <row r="29" spans="2:9" x14ac:dyDescent="0.3">
      <c r="B29" s="4" t="s">
        <v>32</v>
      </c>
      <c r="C29" s="5"/>
      <c r="D29" s="55">
        <f t="shared" ref="D29:I29" si="7">SUM(D30:D38)</f>
        <v>13331493.729999999</v>
      </c>
      <c r="E29" s="55">
        <f t="shared" si="7"/>
        <v>-4885458.7300000004</v>
      </c>
      <c r="F29" s="55">
        <f t="shared" si="7"/>
        <v>8446035</v>
      </c>
      <c r="G29" s="55">
        <f t="shared" si="7"/>
        <v>2072513.7199999997</v>
      </c>
      <c r="H29" s="55">
        <f t="shared" si="7"/>
        <v>2004015.7199999997</v>
      </c>
      <c r="I29" s="55">
        <f t="shared" si="7"/>
        <v>6373521.2800000003</v>
      </c>
    </row>
    <row r="30" spans="2:9" x14ac:dyDescent="0.3">
      <c r="B30" s="6" t="s">
        <v>33</v>
      </c>
      <c r="C30" s="7"/>
      <c r="D30" s="55">
        <v>6647896.5300000003</v>
      </c>
      <c r="E30" s="56">
        <v>-6352428.1900000004</v>
      </c>
      <c r="F30" s="55">
        <f t="shared" ref="F30:F38" si="8">D30+E30</f>
        <v>295468.33999999985</v>
      </c>
      <c r="G30" s="56">
        <v>51540.05</v>
      </c>
      <c r="H30" s="56">
        <v>51540.05</v>
      </c>
      <c r="I30" s="56">
        <f t="shared" ref="I30:I38" si="9">F30-G30</f>
        <v>243928.28999999986</v>
      </c>
    </row>
    <row r="31" spans="2:9" x14ac:dyDescent="0.3">
      <c r="B31" s="6" t="s">
        <v>34</v>
      </c>
      <c r="C31" s="7"/>
      <c r="D31" s="55">
        <v>2007480.81</v>
      </c>
      <c r="E31" s="56">
        <v>-553989.9</v>
      </c>
      <c r="F31" s="55">
        <f t="shared" si="8"/>
        <v>1453490.9100000001</v>
      </c>
      <c r="G31" s="56">
        <v>440078.6</v>
      </c>
      <c r="H31" s="56">
        <v>427086.6</v>
      </c>
      <c r="I31" s="56">
        <f t="shared" si="9"/>
        <v>1013412.3100000002</v>
      </c>
    </row>
    <row r="32" spans="2:9" x14ac:dyDescent="0.3">
      <c r="B32" s="6" t="s">
        <v>35</v>
      </c>
      <c r="C32" s="7"/>
      <c r="D32" s="55">
        <v>215000</v>
      </c>
      <c r="E32" s="56">
        <v>11380</v>
      </c>
      <c r="F32" s="55">
        <f t="shared" si="8"/>
        <v>226380</v>
      </c>
      <c r="G32" s="56">
        <v>102569.39</v>
      </c>
      <c r="H32" s="56">
        <v>102569.39</v>
      </c>
      <c r="I32" s="56">
        <f t="shared" si="9"/>
        <v>123810.61</v>
      </c>
    </row>
    <row r="33" spans="2:9" x14ac:dyDescent="0.3">
      <c r="B33" s="6" t="s">
        <v>36</v>
      </c>
      <c r="C33" s="7"/>
      <c r="D33" s="55">
        <v>105000</v>
      </c>
      <c r="E33" s="56">
        <v>140000</v>
      </c>
      <c r="F33" s="55">
        <f t="shared" si="8"/>
        <v>245000</v>
      </c>
      <c r="G33" s="56">
        <v>82529.570000000007</v>
      </c>
      <c r="H33" s="56">
        <v>82529.570000000007</v>
      </c>
      <c r="I33" s="56">
        <f t="shared" si="9"/>
        <v>162470.43</v>
      </c>
    </row>
    <row r="34" spans="2:9" x14ac:dyDescent="0.3">
      <c r="B34" s="6" t="s">
        <v>37</v>
      </c>
      <c r="C34" s="7"/>
      <c r="D34" s="55">
        <v>1098000</v>
      </c>
      <c r="E34" s="56">
        <v>272201.95</v>
      </c>
      <c r="F34" s="55">
        <f t="shared" si="8"/>
        <v>1370201.95</v>
      </c>
      <c r="G34" s="56">
        <v>223771.69</v>
      </c>
      <c r="H34" s="56">
        <v>223771.69</v>
      </c>
      <c r="I34" s="56">
        <f t="shared" si="9"/>
        <v>1146430.26</v>
      </c>
    </row>
    <row r="35" spans="2:9" x14ac:dyDescent="0.3">
      <c r="B35" s="6" t="s">
        <v>38</v>
      </c>
      <c r="C35" s="7"/>
      <c r="D35" s="55">
        <v>107720</v>
      </c>
      <c r="E35" s="56">
        <v>5847</v>
      </c>
      <c r="F35" s="55">
        <f t="shared" si="8"/>
        <v>113567</v>
      </c>
      <c r="G35" s="56">
        <v>29058</v>
      </c>
      <c r="H35" s="56">
        <v>29058</v>
      </c>
      <c r="I35" s="56">
        <f t="shared" si="9"/>
        <v>84509</v>
      </c>
    </row>
    <row r="36" spans="2:9" x14ac:dyDescent="0.3">
      <c r="B36" s="6" t="s">
        <v>39</v>
      </c>
      <c r="C36" s="7"/>
      <c r="D36" s="55">
        <v>300000</v>
      </c>
      <c r="E36" s="56">
        <v>20000</v>
      </c>
      <c r="F36" s="55">
        <f t="shared" si="8"/>
        <v>320000</v>
      </c>
      <c r="G36" s="56">
        <v>88125.42</v>
      </c>
      <c r="H36" s="56">
        <v>88125.42</v>
      </c>
      <c r="I36" s="56">
        <f t="shared" si="9"/>
        <v>231874.58000000002</v>
      </c>
    </row>
    <row r="37" spans="2:9" x14ac:dyDescent="0.3">
      <c r="B37" s="6" t="s">
        <v>40</v>
      </c>
      <c r="C37" s="7"/>
      <c r="D37" s="55">
        <v>1414169.2</v>
      </c>
      <c r="E37" s="56">
        <v>475363.8</v>
      </c>
      <c r="F37" s="55">
        <f t="shared" si="8"/>
        <v>1889533</v>
      </c>
      <c r="G37" s="56">
        <v>848750.6</v>
      </c>
      <c r="H37" s="56">
        <v>793244.6</v>
      </c>
      <c r="I37" s="56">
        <f t="shared" si="9"/>
        <v>1040782.4</v>
      </c>
    </row>
    <row r="38" spans="2:9" x14ac:dyDescent="0.3">
      <c r="B38" s="6" t="s">
        <v>41</v>
      </c>
      <c r="C38" s="7"/>
      <c r="D38" s="55">
        <v>1436227.19</v>
      </c>
      <c r="E38" s="56">
        <v>1096166.6100000001</v>
      </c>
      <c r="F38" s="55">
        <f t="shared" si="8"/>
        <v>2532393.7999999998</v>
      </c>
      <c r="G38" s="56">
        <v>206090.4</v>
      </c>
      <c r="H38" s="56">
        <v>206090.4</v>
      </c>
      <c r="I38" s="56">
        <f t="shared" si="9"/>
        <v>2326303.4</v>
      </c>
    </row>
    <row r="39" spans="2:9" ht="25.5" customHeight="1" x14ac:dyDescent="0.3">
      <c r="B39" s="26" t="s">
        <v>42</v>
      </c>
      <c r="C39" s="27"/>
      <c r="D39" s="55">
        <f t="shared" ref="D39:I39" si="10">SUM(D40:D48)</f>
        <v>2394595.5</v>
      </c>
      <c r="E39" s="55">
        <f t="shared" si="10"/>
        <v>-350349.58</v>
      </c>
      <c r="F39" s="55">
        <f t="shared" si="10"/>
        <v>2044245.92</v>
      </c>
      <c r="G39" s="55">
        <f t="shared" si="10"/>
        <v>1012483.59</v>
      </c>
      <c r="H39" s="55">
        <f t="shared" si="10"/>
        <v>1012483.59</v>
      </c>
      <c r="I39" s="55">
        <f t="shared" si="10"/>
        <v>1031762.33</v>
      </c>
    </row>
    <row r="40" spans="2:9" x14ac:dyDescent="0.3">
      <c r="B40" s="6" t="s">
        <v>43</v>
      </c>
      <c r="C40" s="7"/>
      <c r="D40" s="55"/>
      <c r="E40" s="56"/>
      <c r="F40" s="55">
        <f t="shared" ref="F40:F48" si="11">D40+E40</f>
        <v>0</v>
      </c>
      <c r="G40" s="56"/>
      <c r="H40" s="56"/>
      <c r="I40" s="56">
        <f t="shared" ref="I40:I48" si="12">F40-G40</f>
        <v>0</v>
      </c>
    </row>
    <row r="41" spans="2:9" x14ac:dyDescent="0.3">
      <c r="B41" s="6" t="s">
        <v>44</v>
      </c>
      <c r="C41" s="7"/>
      <c r="D41" s="55"/>
      <c r="E41" s="56"/>
      <c r="F41" s="55">
        <f t="shared" si="11"/>
        <v>0</v>
      </c>
      <c r="G41" s="56"/>
      <c r="H41" s="56"/>
      <c r="I41" s="56">
        <f t="shared" si="12"/>
        <v>0</v>
      </c>
    </row>
    <row r="42" spans="2:9" x14ac:dyDescent="0.3">
      <c r="B42" s="6" t="s">
        <v>45</v>
      </c>
      <c r="C42" s="7"/>
      <c r="D42" s="55"/>
      <c r="E42" s="56"/>
      <c r="F42" s="55">
        <f t="shared" si="11"/>
        <v>0</v>
      </c>
      <c r="G42" s="56"/>
      <c r="H42" s="56"/>
      <c r="I42" s="56">
        <f t="shared" si="12"/>
        <v>0</v>
      </c>
    </row>
    <row r="43" spans="2:9" x14ac:dyDescent="0.3">
      <c r="B43" s="6" t="s">
        <v>46</v>
      </c>
      <c r="C43" s="7"/>
      <c r="D43" s="55">
        <v>2221723.5</v>
      </c>
      <c r="E43" s="56">
        <v>-350349.58</v>
      </c>
      <c r="F43" s="55">
        <f t="shared" si="11"/>
        <v>1871373.92</v>
      </c>
      <c r="G43" s="56">
        <v>940453.59</v>
      </c>
      <c r="H43" s="56">
        <v>940453.59</v>
      </c>
      <c r="I43" s="56">
        <f t="shared" si="12"/>
        <v>930920.33</v>
      </c>
    </row>
    <row r="44" spans="2:9" x14ac:dyDescent="0.3">
      <c r="B44" s="6" t="s">
        <v>47</v>
      </c>
      <c r="C44" s="7"/>
      <c r="D44" s="55">
        <v>172872</v>
      </c>
      <c r="E44" s="56">
        <v>0</v>
      </c>
      <c r="F44" s="55">
        <f t="shared" si="11"/>
        <v>172872</v>
      </c>
      <c r="G44" s="56">
        <v>72030</v>
      </c>
      <c r="H44" s="56">
        <v>72030</v>
      </c>
      <c r="I44" s="56">
        <f t="shared" si="12"/>
        <v>100842</v>
      </c>
    </row>
    <row r="45" spans="2:9" x14ac:dyDescent="0.3">
      <c r="B45" s="6" t="s">
        <v>48</v>
      </c>
      <c r="C45" s="7"/>
      <c r="D45" s="55"/>
      <c r="E45" s="56"/>
      <c r="F45" s="55">
        <f t="shared" si="11"/>
        <v>0</v>
      </c>
      <c r="G45" s="56"/>
      <c r="H45" s="56"/>
      <c r="I45" s="56">
        <f t="shared" si="12"/>
        <v>0</v>
      </c>
    </row>
    <row r="46" spans="2:9" x14ac:dyDescent="0.3">
      <c r="B46" s="6" t="s">
        <v>49</v>
      </c>
      <c r="C46" s="7"/>
      <c r="D46" s="55"/>
      <c r="E46" s="56"/>
      <c r="F46" s="55">
        <f t="shared" si="11"/>
        <v>0</v>
      </c>
      <c r="G46" s="56"/>
      <c r="H46" s="56"/>
      <c r="I46" s="56">
        <f t="shared" si="12"/>
        <v>0</v>
      </c>
    </row>
    <row r="47" spans="2:9" x14ac:dyDescent="0.3">
      <c r="B47" s="6" t="s">
        <v>50</v>
      </c>
      <c r="C47" s="7"/>
      <c r="D47" s="55"/>
      <c r="E47" s="56"/>
      <c r="F47" s="55">
        <f t="shared" si="11"/>
        <v>0</v>
      </c>
      <c r="G47" s="56"/>
      <c r="H47" s="56"/>
      <c r="I47" s="56">
        <f t="shared" si="12"/>
        <v>0</v>
      </c>
    </row>
    <row r="48" spans="2:9" x14ac:dyDescent="0.3">
      <c r="B48" s="6" t="s">
        <v>51</v>
      </c>
      <c r="C48" s="7"/>
      <c r="D48" s="55"/>
      <c r="E48" s="56"/>
      <c r="F48" s="55">
        <f t="shared" si="11"/>
        <v>0</v>
      </c>
      <c r="G48" s="56"/>
      <c r="H48" s="56"/>
      <c r="I48" s="56">
        <f t="shared" si="12"/>
        <v>0</v>
      </c>
    </row>
    <row r="49" spans="2:9" x14ac:dyDescent="0.3">
      <c r="B49" s="26" t="s">
        <v>52</v>
      </c>
      <c r="C49" s="27"/>
      <c r="D49" s="55">
        <f t="shared" ref="D49:I49" si="13">SUM(D50:D58)</f>
        <v>379378.07999999996</v>
      </c>
      <c r="E49" s="55">
        <f t="shared" si="13"/>
        <v>38958.93</v>
      </c>
      <c r="F49" s="55">
        <f t="shared" si="13"/>
        <v>418337.01</v>
      </c>
      <c r="G49" s="55">
        <f t="shared" si="13"/>
        <v>201058.28</v>
      </c>
      <c r="H49" s="55">
        <f t="shared" si="13"/>
        <v>201058.28</v>
      </c>
      <c r="I49" s="55">
        <f t="shared" si="13"/>
        <v>217278.72999999998</v>
      </c>
    </row>
    <row r="50" spans="2:9" x14ac:dyDescent="0.3">
      <c r="B50" s="6" t="s">
        <v>53</v>
      </c>
      <c r="C50" s="7"/>
      <c r="D50" s="55">
        <v>199378.08</v>
      </c>
      <c r="E50" s="56">
        <v>-38577.07</v>
      </c>
      <c r="F50" s="55">
        <f t="shared" ref="F50:F58" si="14">D50+E50</f>
        <v>160801.00999999998</v>
      </c>
      <c r="G50" s="56">
        <v>69088.02</v>
      </c>
      <c r="H50" s="56">
        <v>69088.02</v>
      </c>
      <c r="I50" s="56">
        <f t="shared" ref="I50:I83" si="15">F50-G50</f>
        <v>91712.989999999976</v>
      </c>
    </row>
    <row r="51" spans="2:9" x14ac:dyDescent="0.3">
      <c r="B51" s="6" t="s">
        <v>54</v>
      </c>
      <c r="C51" s="7"/>
      <c r="D51" s="55">
        <v>60000</v>
      </c>
      <c r="E51" s="56">
        <v>77536</v>
      </c>
      <c r="F51" s="55">
        <f t="shared" si="14"/>
        <v>137536</v>
      </c>
      <c r="G51" s="56">
        <v>56144</v>
      </c>
      <c r="H51" s="56">
        <v>56144</v>
      </c>
      <c r="I51" s="56">
        <f t="shared" si="15"/>
        <v>81392</v>
      </c>
    </row>
    <row r="52" spans="2:9" x14ac:dyDescent="0.3">
      <c r="B52" s="6" t="s">
        <v>55</v>
      </c>
      <c r="C52" s="7"/>
      <c r="D52" s="55">
        <v>50000</v>
      </c>
      <c r="E52" s="56">
        <v>-50000</v>
      </c>
      <c r="F52" s="55">
        <f t="shared" si="14"/>
        <v>0</v>
      </c>
      <c r="G52" s="56">
        <v>0</v>
      </c>
      <c r="H52" s="56">
        <v>0</v>
      </c>
      <c r="I52" s="56">
        <f t="shared" si="15"/>
        <v>0</v>
      </c>
    </row>
    <row r="53" spans="2:9" x14ac:dyDescent="0.3">
      <c r="B53" s="6" t="s">
        <v>56</v>
      </c>
      <c r="C53" s="7"/>
      <c r="D53" s="55">
        <v>0</v>
      </c>
      <c r="E53" s="56">
        <v>50000</v>
      </c>
      <c r="F53" s="55">
        <f t="shared" si="14"/>
        <v>50000</v>
      </c>
      <c r="G53" s="56">
        <v>49610.26</v>
      </c>
      <c r="H53" s="56">
        <v>49610.26</v>
      </c>
      <c r="I53" s="56">
        <f t="shared" si="15"/>
        <v>389.73999999999796</v>
      </c>
    </row>
    <row r="54" spans="2:9" x14ac:dyDescent="0.3">
      <c r="B54" s="6" t="s">
        <v>57</v>
      </c>
      <c r="C54" s="7"/>
      <c r="D54" s="55"/>
      <c r="E54" s="56"/>
      <c r="F54" s="55">
        <f t="shared" si="14"/>
        <v>0</v>
      </c>
      <c r="G54" s="56"/>
      <c r="H54" s="56"/>
      <c r="I54" s="56">
        <f t="shared" si="15"/>
        <v>0</v>
      </c>
    </row>
    <row r="55" spans="2:9" x14ac:dyDescent="0.3">
      <c r="B55" s="6" t="s">
        <v>58</v>
      </c>
      <c r="C55" s="7"/>
      <c r="D55" s="55">
        <v>70000</v>
      </c>
      <c r="E55" s="56">
        <v>0</v>
      </c>
      <c r="F55" s="55">
        <f t="shared" si="14"/>
        <v>70000</v>
      </c>
      <c r="G55" s="56">
        <v>26216</v>
      </c>
      <c r="H55" s="56">
        <v>26216</v>
      </c>
      <c r="I55" s="56">
        <f t="shared" si="15"/>
        <v>43784</v>
      </c>
    </row>
    <row r="56" spans="2:9" x14ac:dyDescent="0.3">
      <c r="B56" s="6" t="s">
        <v>59</v>
      </c>
      <c r="C56" s="7"/>
      <c r="D56" s="55"/>
      <c r="E56" s="56"/>
      <c r="F56" s="55">
        <f t="shared" si="14"/>
        <v>0</v>
      </c>
      <c r="G56" s="56"/>
      <c r="H56" s="56"/>
      <c r="I56" s="56">
        <f t="shared" si="15"/>
        <v>0</v>
      </c>
    </row>
    <row r="57" spans="2:9" x14ac:dyDescent="0.3">
      <c r="B57" s="6" t="s">
        <v>60</v>
      </c>
      <c r="C57" s="7"/>
      <c r="D57" s="55"/>
      <c r="E57" s="56"/>
      <c r="F57" s="55">
        <f t="shared" si="14"/>
        <v>0</v>
      </c>
      <c r="G57" s="56"/>
      <c r="H57" s="56"/>
      <c r="I57" s="56">
        <f t="shared" si="15"/>
        <v>0</v>
      </c>
    </row>
    <row r="58" spans="2:9" x14ac:dyDescent="0.3">
      <c r="B58" s="6" t="s">
        <v>61</v>
      </c>
      <c r="C58" s="7"/>
      <c r="D58" s="55"/>
      <c r="E58" s="56"/>
      <c r="F58" s="55">
        <f t="shared" si="14"/>
        <v>0</v>
      </c>
      <c r="G58" s="56"/>
      <c r="H58" s="56"/>
      <c r="I58" s="56">
        <f t="shared" si="15"/>
        <v>0</v>
      </c>
    </row>
    <row r="59" spans="2:9" x14ac:dyDescent="0.3">
      <c r="B59" s="4" t="s">
        <v>62</v>
      </c>
      <c r="C59" s="5"/>
      <c r="D59" s="55">
        <f>SUM(D60:D62)</f>
        <v>1745000</v>
      </c>
      <c r="E59" s="55">
        <f>SUM(E60:E62)</f>
        <v>6094109.4299999997</v>
      </c>
      <c r="F59" s="55">
        <f>SUM(F60:F62)</f>
        <v>7839109.4299999997</v>
      </c>
      <c r="G59" s="55">
        <f>SUM(G60:G62)</f>
        <v>568562.56000000006</v>
      </c>
      <c r="H59" s="55">
        <f>SUM(H60:H62)</f>
        <v>568562.56000000006</v>
      </c>
      <c r="I59" s="56">
        <f t="shared" si="15"/>
        <v>7270546.8699999992</v>
      </c>
    </row>
    <row r="60" spans="2:9" x14ac:dyDescent="0.3">
      <c r="B60" s="6" t="s">
        <v>63</v>
      </c>
      <c r="C60" s="7"/>
      <c r="D60" s="55">
        <v>1745000</v>
      </c>
      <c r="E60" s="56">
        <v>6094109.4299999997</v>
      </c>
      <c r="F60" s="55">
        <f>D60+E60</f>
        <v>7839109.4299999997</v>
      </c>
      <c r="G60" s="56">
        <v>568562.56000000006</v>
      </c>
      <c r="H60" s="56">
        <v>568562.56000000006</v>
      </c>
      <c r="I60" s="56">
        <f t="shared" si="15"/>
        <v>7270546.8699999992</v>
      </c>
    </row>
    <row r="61" spans="2:9" x14ac:dyDescent="0.3">
      <c r="B61" s="6" t="s">
        <v>64</v>
      </c>
      <c r="C61" s="7"/>
      <c r="D61" s="55"/>
      <c r="E61" s="56"/>
      <c r="F61" s="55">
        <f>D61+E61</f>
        <v>0</v>
      </c>
      <c r="G61" s="56"/>
      <c r="H61" s="56"/>
      <c r="I61" s="56">
        <f t="shared" si="15"/>
        <v>0</v>
      </c>
    </row>
    <row r="62" spans="2:9" x14ac:dyDescent="0.3">
      <c r="B62" s="6" t="s">
        <v>65</v>
      </c>
      <c r="C62" s="7"/>
      <c r="D62" s="55"/>
      <c r="E62" s="56"/>
      <c r="F62" s="55">
        <f>D62+E62</f>
        <v>0</v>
      </c>
      <c r="G62" s="56"/>
      <c r="H62" s="56"/>
      <c r="I62" s="56">
        <f t="shared" si="15"/>
        <v>0</v>
      </c>
    </row>
    <row r="63" spans="2:9" x14ac:dyDescent="0.3">
      <c r="B63" s="26" t="s">
        <v>66</v>
      </c>
      <c r="C63" s="27"/>
      <c r="D63" s="55">
        <f>SUM(D64:D71)</f>
        <v>0</v>
      </c>
      <c r="E63" s="55">
        <f>SUM(E64:E71)</f>
        <v>0</v>
      </c>
      <c r="F63" s="55">
        <f>F64+F65+F66+F67+F68+F70+F71</f>
        <v>0</v>
      </c>
      <c r="G63" s="55">
        <f>SUM(G64:G71)</f>
        <v>0</v>
      </c>
      <c r="H63" s="55">
        <f>SUM(H64:H71)</f>
        <v>0</v>
      </c>
      <c r="I63" s="56">
        <f t="shared" si="15"/>
        <v>0</v>
      </c>
    </row>
    <row r="64" spans="2:9" x14ac:dyDescent="0.3">
      <c r="B64" s="6" t="s">
        <v>67</v>
      </c>
      <c r="C64" s="7"/>
      <c r="D64" s="55"/>
      <c r="E64" s="56"/>
      <c r="F64" s="55">
        <f t="shared" ref="F64:F71" si="16">D64+E64</f>
        <v>0</v>
      </c>
      <c r="G64" s="56"/>
      <c r="H64" s="56"/>
      <c r="I64" s="56">
        <f t="shared" si="15"/>
        <v>0</v>
      </c>
    </row>
    <row r="65" spans="2:9" x14ac:dyDescent="0.3">
      <c r="B65" s="6" t="s">
        <v>68</v>
      </c>
      <c r="C65" s="7"/>
      <c r="D65" s="55"/>
      <c r="E65" s="56"/>
      <c r="F65" s="55">
        <f t="shared" si="16"/>
        <v>0</v>
      </c>
      <c r="G65" s="56"/>
      <c r="H65" s="56"/>
      <c r="I65" s="56">
        <f t="shared" si="15"/>
        <v>0</v>
      </c>
    </row>
    <row r="66" spans="2:9" x14ac:dyDescent="0.3">
      <c r="B66" s="6" t="s">
        <v>69</v>
      </c>
      <c r="C66" s="7"/>
      <c r="D66" s="55"/>
      <c r="E66" s="56"/>
      <c r="F66" s="55">
        <f t="shared" si="16"/>
        <v>0</v>
      </c>
      <c r="G66" s="56"/>
      <c r="H66" s="56"/>
      <c r="I66" s="56">
        <f t="shared" si="15"/>
        <v>0</v>
      </c>
    </row>
    <row r="67" spans="2:9" x14ac:dyDescent="0.3">
      <c r="B67" s="6" t="s">
        <v>70</v>
      </c>
      <c r="C67" s="7"/>
      <c r="D67" s="55"/>
      <c r="E67" s="56"/>
      <c r="F67" s="55">
        <f t="shared" si="16"/>
        <v>0</v>
      </c>
      <c r="G67" s="56"/>
      <c r="H67" s="56"/>
      <c r="I67" s="56">
        <f t="shared" si="15"/>
        <v>0</v>
      </c>
    </row>
    <row r="68" spans="2:9" x14ac:dyDescent="0.3">
      <c r="B68" s="6" t="s">
        <v>71</v>
      </c>
      <c r="C68" s="7"/>
      <c r="D68" s="55"/>
      <c r="E68" s="56"/>
      <c r="F68" s="55">
        <f t="shared" si="16"/>
        <v>0</v>
      </c>
      <c r="G68" s="56"/>
      <c r="H68" s="56"/>
      <c r="I68" s="56">
        <f t="shared" si="15"/>
        <v>0</v>
      </c>
    </row>
    <row r="69" spans="2:9" x14ac:dyDescent="0.3">
      <c r="B69" s="6" t="s">
        <v>72</v>
      </c>
      <c r="C69" s="7"/>
      <c r="D69" s="55"/>
      <c r="E69" s="56"/>
      <c r="F69" s="55">
        <f t="shared" si="16"/>
        <v>0</v>
      </c>
      <c r="G69" s="56"/>
      <c r="H69" s="56"/>
      <c r="I69" s="56">
        <f t="shared" si="15"/>
        <v>0</v>
      </c>
    </row>
    <row r="70" spans="2:9" x14ac:dyDescent="0.3">
      <c r="B70" s="6" t="s">
        <v>73</v>
      </c>
      <c r="C70" s="7"/>
      <c r="D70" s="55"/>
      <c r="E70" s="56"/>
      <c r="F70" s="55">
        <f t="shared" si="16"/>
        <v>0</v>
      </c>
      <c r="G70" s="56"/>
      <c r="H70" s="56"/>
      <c r="I70" s="56">
        <f t="shared" si="15"/>
        <v>0</v>
      </c>
    </row>
    <row r="71" spans="2:9" x14ac:dyDescent="0.3">
      <c r="B71" s="6" t="s">
        <v>74</v>
      </c>
      <c r="C71" s="7"/>
      <c r="D71" s="55"/>
      <c r="E71" s="56"/>
      <c r="F71" s="55">
        <f t="shared" si="16"/>
        <v>0</v>
      </c>
      <c r="G71" s="56"/>
      <c r="H71" s="56"/>
      <c r="I71" s="56">
        <f t="shared" si="15"/>
        <v>0</v>
      </c>
    </row>
    <row r="72" spans="2:9" x14ac:dyDescent="0.3">
      <c r="B72" s="4" t="s">
        <v>75</v>
      </c>
      <c r="C72" s="5"/>
      <c r="D72" s="55">
        <f>SUM(D73:D75)</f>
        <v>0</v>
      </c>
      <c r="E72" s="55">
        <f>SUM(E73:E75)</f>
        <v>0</v>
      </c>
      <c r="F72" s="55">
        <f>SUM(F73:F75)</f>
        <v>0</v>
      </c>
      <c r="G72" s="55">
        <f>SUM(G73:G75)</f>
        <v>0</v>
      </c>
      <c r="H72" s="55">
        <f>SUM(H73:H75)</f>
        <v>0</v>
      </c>
      <c r="I72" s="56">
        <f t="shared" si="15"/>
        <v>0</v>
      </c>
    </row>
    <row r="73" spans="2:9" x14ac:dyDescent="0.3">
      <c r="B73" s="6" t="s">
        <v>76</v>
      </c>
      <c r="C73" s="7"/>
      <c r="D73" s="55"/>
      <c r="E73" s="56"/>
      <c r="F73" s="55">
        <f>D73+E73</f>
        <v>0</v>
      </c>
      <c r="G73" s="56"/>
      <c r="H73" s="56"/>
      <c r="I73" s="56">
        <f t="shared" si="15"/>
        <v>0</v>
      </c>
    </row>
    <row r="74" spans="2:9" x14ac:dyDescent="0.3">
      <c r="B74" s="6" t="s">
        <v>77</v>
      </c>
      <c r="C74" s="7"/>
      <c r="D74" s="55"/>
      <c r="E74" s="56"/>
      <c r="F74" s="55">
        <f>D74+E74</f>
        <v>0</v>
      </c>
      <c r="G74" s="56"/>
      <c r="H74" s="56"/>
      <c r="I74" s="56">
        <f t="shared" si="15"/>
        <v>0</v>
      </c>
    </row>
    <row r="75" spans="2:9" x14ac:dyDescent="0.3">
      <c r="B75" s="6" t="s">
        <v>78</v>
      </c>
      <c r="C75" s="7"/>
      <c r="D75" s="55"/>
      <c r="E75" s="56"/>
      <c r="F75" s="55">
        <f>D75+E75</f>
        <v>0</v>
      </c>
      <c r="G75" s="56"/>
      <c r="H75" s="56"/>
      <c r="I75" s="56">
        <f t="shared" si="15"/>
        <v>0</v>
      </c>
    </row>
    <row r="76" spans="2:9" x14ac:dyDescent="0.3">
      <c r="B76" s="4" t="s">
        <v>79</v>
      </c>
      <c r="C76" s="5"/>
      <c r="D76" s="55">
        <f>SUM(D77:D83)</f>
        <v>0</v>
      </c>
      <c r="E76" s="55">
        <f>SUM(E77:E83)</f>
        <v>0</v>
      </c>
      <c r="F76" s="55">
        <f>SUM(F77:F83)</f>
        <v>0</v>
      </c>
      <c r="G76" s="55">
        <f>SUM(G77:G83)</f>
        <v>0</v>
      </c>
      <c r="H76" s="55">
        <f>SUM(H77:H83)</f>
        <v>0</v>
      </c>
      <c r="I76" s="56">
        <f t="shared" si="15"/>
        <v>0</v>
      </c>
    </row>
    <row r="77" spans="2:9" x14ac:dyDescent="0.3">
      <c r="B77" s="6" t="s">
        <v>80</v>
      </c>
      <c r="C77" s="7"/>
      <c r="D77" s="55"/>
      <c r="E77" s="56"/>
      <c r="F77" s="55">
        <f t="shared" ref="F77:F83" si="17">D77+E77</f>
        <v>0</v>
      </c>
      <c r="G77" s="56"/>
      <c r="H77" s="56"/>
      <c r="I77" s="56">
        <f t="shared" si="15"/>
        <v>0</v>
      </c>
    </row>
    <row r="78" spans="2:9" x14ac:dyDescent="0.3">
      <c r="B78" s="6" t="s">
        <v>81</v>
      </c>
      <c r="C78" s="7"/>
      <c r="D78" s="55"/>
      <c r="E78" s="56"/>
      <c r="F78" s="55">
        <f t="shared" si="17"/>
        <v>0</v>
      </c>
      <c r="G78" s="56"/>
      <c r="H78" s="56"/>
      <c r="I78" s="56">
        <f t="shared" si="15"/>
        <v>0</v>
      </c>
    </row>
    <row r="79" spans="2:9" x14ac:dyDescent="0.3">
      <c r="B79" s="6" t="s">
        <v>82</v>
      </c>
      <c r="C79" s="7"/>
      <c r="D79" s="55"/>
      <c r="E79" s="56"/>
      <c r="F79" s="55">
        <f t="shared" si="17"/>
        <v>0</v>
      </c>
      <c r="G79" s="56"/>
      <c r="H79" s="56"/>
      <c r="I79" s="56">
        <f t="shared" si="15"/>
        <v>0</v>
      </c>
    </row>
    <row r="80" spans="2:9" x14ac:dyDescent="0.3">
      <c r="B80" s="6" t="s">
        <v>83</v>
      </c>
      <c r="C80" s="7"/>
      <c r="D80" s="55"/>
      <c r="E80" s="56"/>
      <c r="F80" s="55">
        <f t="shared" si="17"/>
        <v>0</v>
      </c>
      <c r="G80" s="56"/>
      <c r="H80" s="56"/>
      <c r="I80" s="56">
        <f t="shared" si="15"/>
        <v>0</v>
      </c>
    </row>
    <row r="81" spans="2:9" x14ac:dyDescent="0.3">
      <c r="B81" s="6" t="s">
        <v>84</v>
      </c>
      <c r="C81" s="7"/>
      <c r="D81" s="55"/>
      <c r="E81" s="56"/>
      <c r="F81" s="55">
        <f t="shared" si="17"/>
        <v>0</v>
      </c>
      <c r="G81" s="56"/>
      <c r="H81" s="56"/>
      <c r="I81" s="56">
        <f t="shared" si="15"/>
        <v>0</v>
      </c>
    </row>
    <row r="82" spans="2:9" x14ac:dyDescent="0.3">
      <c r="B82" s="6" t="s">
        <v>85</v>
      </c>
      <c r="C82" s="7"/>
      <c r="D82" s="55"/>
      <c r="E82" s="56"/>
      <c r="F82" s="55">
        <f t="shared" si="17"/>
        <v>0</v>
      </c>
      <c r="G82" s="56"/>
      <c r="H82" s="56"/>
      <c r="I82" s="56">
        <f t="shared" si="15"/>
        <v>0</v>
      </c>
    </row>
    <row r="83" spans="2:9" x14ac:dyDescent="0.3">
      <c r="B83" s="6" t="s">
        <v>86</v>
      </c>
      <c r="C83" s="7"/>
      <c r="D83" s="55"/>
      <c r="E83" s="56"/>
      <c r="F83" s="55">
        <f t="shared" si="17"/>
        <v>0</v>
      </c>
      <c r="G83" s="56"/>
      <c r="H83" s="56"/>
      <c r="I83" s="56">
        <f t="shared" si="15"/>
        <v>0</v>
      </c>
    </row>
    <row r="84" spans="2:9" x14ac:dyDescent="0.3">
      <c r="B84" s="10"/>
      <c r="C84" s="11"/>
      <c r="D84" s="57"/>
      <c r="E84" s="58"/>
      <c r="F84" s="58"/>
      <c r="G84" s="58"/>
      <c r="H84" s="58"/>
      <c r="I84" s="58"/>
    </row>
    <row r="85" spans="2:9" x14ac:dyDescent="0.3">
      <c r="B85" s="12" t="s">
        <v>87</v>
      </c>
      <c r="C85" s="13"/>
      <c r="D85" s="59">
        <f t="shared" ref="D85:I85" si="18">D86+D104+D94+D114+D124+D134+D138+D147+D151</f>
        <v>20442786</v>
      </c>
      <c r="E85" s="59">
        <f t="shared" si="18"/>
        <v>717189</v>
      </c>
      <c r="F85" s="59">
        <f t="shared" si="18"/>
        <v>21159975</v>
      </c>
      <c r="G85" s="59">
        <f t="shared" si="18"/>
        <v>3465046.3699999996</v>
      </c>
      <c r="H85" s="59">
        <f t="shared" si="18"/>
        <v>3426046.3699999996</v>
      </c>
      <c r="I85" s="59">
        <f t="shared" si="18"/>
        <v>17694928.629999999</v>
      </c>
    </row>
    <row r="86" spans="2:9" x14ac:dyDescent="0.3">
      <c r="B86" s="4" t="s">
        <v>14</v>
      </c>
      <c r="C86" s="5"/>
      <c r="D86" s="55">
        <f>SUM(D87:D93)</f>
        <v>3924388</v>
      </c>
      <c r="E86" s="55">
        <f>SUM(E87:E93)</f>
        <v>-16033</v>
      </c>
      <c r="F86" s="55">
        <f>SUM(F87:F93)</f>
        <v>3908355</v>
      </c>
      <c r="G86" s="55">
        <f>SUM(G87:G93)</f>
        <v>1284482.81</v>
      </c>
      <c r="H86" s="55">
        <f>SUM(H87:H93)</f>
        <v>1250482.81</v>
      </c>
      <c r="I86" s="56">
        <f t="shared" ref="I86:I149" si="19">F86-G86</f>
        <v>2623872.19</v>
      </c>
    </row>
    <row r="87" spans="2:9" x14ac:dyDescent="0.3">
      <c r="B87" s="6" t="s">
        <v>15</v>
      </c>
      <c r="C87" s="7"/>
      <c r="D87" s="55">
        <v>2101032</v>
      </c>
      <c r="E87" s="56">
        <v>-231854</v>
      </c>
      <c r="F87" s="55">
        <f t="shared" ref="F87:F93" si="20">D87+E87</f>
        <v>1869178</v>
      </c>
      <c r="G87" s="56">
        <v>695165</v>
      </c>
      <c r="H87" s="56">
        <v>695165</v>
      </c>
      <c r="I87" s="56">
        <f t="shared" si="19"/>
        <v>1174013</v>
      </c>
    </row>
    <row r="88" spans="2:9" x14ac:dyDescent="0.3">
      <c r="B88" s="6" t="s">
        <v>16</v>
      </c>
      <c r="C88" s="7"/>
      <c r="D88" s="55">
        <v>0</v>
      </c>
      <c r="E88" s="56">
        <v>287000</v>
      </c>
      <c r="F88" s="55">
        <f t="shared" si="20"/>
        <v>287000</v>
      </c>
      <c r="G88" s="56">
        <v>96000</v>
      </c>
      <c r="H88" s="56">
        <v>62000</v>
      </c>
      <c r="I88" s="56">
        <f t="shared" si="19"/>
        <v>191000</v>
      </c>
    </row>
    <row r="89" spans="2:9" x14ac:dyDescent="0.3">
      <c r="B89" s="6" t="s">
        <v>17</v>
      </c>
      <c r="C89" s="7"/>
      <c r="D89" s="55">
        <v>1473356</v>
      </c>
      <c r="E89" s="56">
        <v>114821</v>
      </c>
      <c r="F89" s="55">
        <f t="shared" si="20"/>
        <v>1588177</v>
      </c>
      <c r="G89" s="56">
        <v>435749.85</v>
      </c>
      <c r="H89" s="56">
        <v>435749.85</v>
      </c>
      <c r="I89" s="56">
        <f t="shared" si="19"/>
        <v>1152427.1499999999</v>
      </c>
    </row>
    <row r="90" spans="2:9" x14ac:dyDescent="0.3">
      <c r="B90" s="6" t="s">
        <v>18</v>
      </c>
      <c r="C90" s="7"/>
      <c r="D90" s="55">
        <v>100000</v>
      </c>
      <c r="E90" s="56">
        <v>14000</v>
      </c>
      <c r="F90" s="55">
        <f t="shared" si="20"/>
        <v>114000</v>
      </c>
      <c r="G90" s="56">
        <v>57567.96</v>
      </c>
      <c r="H90" s="56">
        <v>57567.96</v>
      </c>
      <c r="I90" s="56">
        <f t="shared" si="19"/>
        <v>56432.04</v>
      </c>
    </row>
    <row r="91" spans="2:9" x14ac:dyDescent="0.3">
      <c r="B91" s="6" t="s">
        <v>19</v>
      </c>
      <c r="C91" s="7"/>
      <c r="D91" s="55">
        <v>50000</v>
      </c>
      <c r="E91" s="56">
        <v>0</v>
      </c>
      <c r="F91" s="55">
        <f t="shared" si="20"/>
        <v>50000</v>
      </c>
      <c r="G91" s="56">
        <v>0</v>
      </c>
      <c r="H91" s="56">
        <v>0</v>
      </c>
      <c r="I91" s="56">
        <f t="shared" si="19"/>
        <v>50000</v>
      </c>
    </row>
    <row r="92" spans="2:9" x14ac:dyDescent="0.3">
      <c r="B92" s="6" t="s">
        <v>20</v>
      </c>
      <c r="C92" s="7"/>
      <c r="D92" s="55">
        <v>200000</v>
      </c>
      <c r="E92" s="56">
        <v>-200000</v>
      </c>
      <c r="F92" s="55">
        <f t="shared" si="20"/>
        <v>0</v>
      </c>
      <c r="G92" s="56">
        <v>0</v>
      </c>
      <c r="H92" s="56">
        <v>0</v>
      </c>
      <c r="I92" s="56">
        <f t="shared" si="19"/>
        <v>0</v>
      </c>
    </row>
    <row r="93" spans="2:9" x14ac:dyDescent="0.3">
      <c r="B93" s="6" t="s">
        <v>21</v>
      </c>
      <c r="C93" s="7"/>
      <c r="D93" s="55"/>
      <c r="E93" s="56"/>
      <c r="F93" s="55">
        <f t="shared" si="20"/>
        <v>0</v>
      </c>
      <c r="G93" s="56"/>
      <c r="H93" s="56"/>
      <c r="I93" s="56">
        <f t="shared" si="19"/>
        <v>0</v>
      </c>
    </row>
    <row r="94" spans="2:9" x14ac:dyDescent="0.3">
      <c r="B94" s="4" t="s">
        <v>22</v>
      </c>
      <c r="C94" s="5"/>
      <c r="D94" s="55">
        <f>SUM(D95:D103)</f>
        <v>570000</v>
      </c>
      <c r="E94" s="55">
        <f>SUM(E95:E103)</f>
        <v>528490</v>
      </c>
      <c r="F94" s="55">
        <f>SUM(F95:F103)</f>
        <v>1098490</v>
      </c>
      <c r="G94" s="55">
        <f>SUM(G95:G103)</f>
        <v>231144.61</v>
      </c>
      <c r="H94" s="55">
        <f>SUM(H95:H103)</f>
        <v>231144.61</v>
      </c>
      <c r="I94" s="56">
        <f t="shared" si="19"/>
        <v>867345.39</v>
      </c>
    </row>
    <row r="95" spans="2:9" x14ac:dyDescent="0.3">
      <c r="B95" s="6" t="s">
        <v>23</v>
      </c>
      <c r="C95" s="7"/>
      <c r="D95" s="55"/>
      <c r="E95" s="56"/>
      <c r="F95" s="55">
        <f t="shared" ref="F95:F103" si="21">D95+E95</f>
        <v>0</v>
      </c>
      <c r="G95" s="56"/>
      <c r="H95" s="56"/>
      <c r="I95" s="56">
        <f t="shared" si="19"/>
        <v>0</v>
      </c>
    </row>
    <row r="96" spans="2:9" x14ac:dyDescent="0.3">
      <c r="B96" s="6" t="s">
        <v>24</v>
      </c>
      <c r="C96" s="7"/>
      <c r="D96" s="55"/>
      <c r="E96" s="56"/>
      <c r="F96" s="55">
        <f t="shared" si="21"/>
        <v>0</v>
      </c>
      <c r="G96" s="56"/>
      <c r="H96" s="56"/>
      <c r="I96" s="56">
        <f t="shared" si="19"/>
        <v>0</v>
      </c>
    </row>
    <row r="97" spans="2:9" x14ac:dyDescent="0.3">
      <c r="B97" s="6" t="s">
        <v>25</v>
      </c>
      <c r="C97" s="7"/>
      <c r="D97" s="55"/>
      <c r="E97" s="56"/>
      <c r="F97" s="55">
        <f t="shared" si="21"/>
        <v>0</v>
      </c>
      <c r="G97" s="56"/>
      <c r="H97" s="56"/>
      <c r="I97" s="56">
        <f t="shared" si="19"/>
        <v>0</v>
      </c>
    </row>
    <row r="98" spans="2:9" x14ac:dyDescent="0.3">
      <c r="B98" s="6" t="s">
        <v>26</v>
      </c>
      <c r="C98" s="7"/>
      <c r="D98" s="55"/>
      <c r="E98" s="56"/>
      <c r="F98" s="55">
        <f t="shared" si="21"/>
        <v>0</v>
      </c>
      <c r="G98" s="56"/>
      <c r="H98" s="56"/>
      <c r="I98" s="56">
        <f t="shared" si="19"/>
        <v>0</v>
      </c>
    </row>
    <row r="99" spans="2:9" x14ac:dyDescent="0.3">
      <c r="B99" s="6" t="s">
        <v>27</v>
      </c>
      <c r="C99" s="7"/>
      <c r="D99" s="55">
        <v>0</v>
      </c>
      <c r="E99" s="56">
        <v>15500</v>
      </c>
      <c r="F99" s="55">
        <f t="shared" si="21"/>
        <v>15500</v>
      </c>
      <c r="G99" s="56">
        <v>2496.02</v>
      </c>
      <c r="H99" s="56">
        <v>2496.02</v>
      </c>
      <c r="I99" s="56">
        <f t="shared" si="19"/>
        <v>13003.98</v>
      </c>
    </row>
    <row r="100" spans="2:9" x14ac:dyDescent="0.3">
      <c r="B100" s="6" t="s">
        <v>28</v>
      </c>
      <c r="C100" s="7"/>
      <c r="D100" s="55">
        <v>320000</v>
      </c>
      <c r="E100" s="56">
        <v>99000</v>
      </c>
      <c r="F100" s="55">
        <f t="shared" si="21"/>
        <v>419000</v>
      </c>
      <c r="G100" s="56">
        <v>163660.54</v>
      </c>
      <c r="H100" s="56">
        <v>163660.54</v>
      </c>
      <c r="I100" s="56">
        <f t="shared" si="19"/>
        <v>255339.46</v>
      </c>
    </row>
    <row r="101" spans="2:9" x14ac:dyDescent="0.3">
      <c r="B101" s="6" t="s">
        <v>29</v>
      </c>
      <c r="C101" s="7"/>
      <c r="D101" s="55">
        <v>200000</v>
      </c>
      <c r="E101" s="56">
        <v>158740</v>
      </c>
      <c r="F101" s="55">
        <f t="shared" si="21"/>
        <v>358740</v>
      </c>
      <c r="G101" s="56">
        <v>14959.53</v>
      </c>
      <c r="H101" s="56">
        <v>14959.53</v>
      </c>
      <c r="I101" s="56">
        <f t="shared" si="19"/>
        <v>343780.47</v>
      </c>
    </row>
    <row r="102" spans="2:9" x14ac:dyDescent="0.3">
      <c r="B102" s="6" t="s">
        <v>30</v>
      </c>
      <c r="C102" s="7"/>
      <c r="D102" s="55">
        <v>0</v>
      </c>
      <c r="E102" s="56">
        <v>176600</v>
      </c>
      <c r="F102" s="55">
        <f t="shared" si="21"/>
        <v>176600</v>
      </c>
      <c r="G102" s="56">
        <v>0</v>
      </c>
      <c r="H102" s="56">
        <v>0</v>
      </c>
      <c r="I102" s="56">
        <f t="shared" si="19"/>
        <v>176600</v>
      </c>
    </row>
    <row r="103" spans="2:9" x14ac:dyDescent="0.3">
      <c r="B103" s="6" t="s">
        <v>31</v>
      </c>
      <c r="C103" s="7"/>
      <c r="D103" s="55">
        <v>50000</v>
      </c>
      <c r="E103" s="56">
        <v>78650</v>
      </c>
      <c r="F103" s="55">
        <f t="shared" si="21"/>
        <v>128650</v>
      </c>
      <c r="G103" s="56">
        <v>50028.52</v>
      </c>
      <c r="H103" s="56">
        <v>50028.52</v>
      </c>
      <c r="I103" s="56">
        <f t="shared" si="19"/>
        <v>78621.48000000001</v>
      </c>
    </row>
    <row r="104" spans="2:9" x14ac:dyDescent="0.3">
      <c r="B104" s="4" t="s">
        <v>32</v>
      </c>
      <c r="C104" s="5"/>
      <c r="D104" s="55">
        <f>SUM(D105:D113)</f>
        <v>4828198.5199999996</v>
      </c>
      <c r="E104" s="55">
        <f>SUM(E105:E113)</f>
        <v>383133.48</v>
      </c>
      <c r="F104" s="55">
        <f>SUM(F105:F113)</f>
        <v>5211332</v>
      </c>
      <c r="G104" s="55">
        <f>SUM(G105:G113)</f>
        <v>1916548.95</v>
      </c>
      <c r="H104" s="55">
        <f>SUM(H105:H113)</f>
        <v>1911548.95</v>
      </c>
      <c r="I104" s="56">
        <f t="shared" si="19"/>
        <v>3294783.05</v>
      </c>
    </row>
    <row r="105" spans="2:9" x14ac:dyDescent="0.3">
      <c r="B105" s="6" t="s">
        <v>33</v>
      </c>
      <c r="C105" s="7"/>
      <c r="D105" s="55">
        <v>2475764</v>
      </c>
      <c r="E105" s="56">
        <v>2454236</v>
      </c>
      <c r="F105" s="56">
        <f t="shared" ref="F105:F113" si="22">D105+E105</f>
        <v>4930000</v>
      </c>
      <c r="G105" s="56">
        <v>1897558.95</v>
      </c>
      <c r="H105" s="56">
        <v>1897558.95</v>
      </c>
      <c r="I105" s="56">
        <f t="shared" si="19"/>
        <v>3032441.05</v>
      </c>
    </row>
    <row r="106" spans="2:9" x14ac:dyDescent="0.3">
      <c r="B106" s="6" t="s">
        <v>34</v>
      </c>
      <c r="C106" s="7"/>
      <c r="D106" s="55">
        <v>0</v>
      </c>
      <c r="E106" s="56">
        <v>35000</v>
      </c>
      <c r="F106" s="56">
        <f t="shared" si="22"/>
        <v>35000</v>
      </c>
      <c r="G106" s="56">
        <v>10000</v>
      </c>
      <c r="H106" s="56">
        <v>5000</v>
      </c>
      <c r="I106" s="56">
        <f t="shared" si="19"/>
        <v>25000</v>
      </c>
    </row>
    <row r="107" spans="2:9" x14ac:dyDescent="0.3">
      <c r="B107" s="6" t="s">
        <v>35</v>
      </c>
      <c r="C107" s="7"/>
      <c r="D107" s="55">
        <v>2302434.52</v>
      </c>
      <c r="E107" s="56">
        <v>-2106102.52</v>
      </c>
      <c r="F107" s="56">
        <f t="shared" si="22"/>
        <v>196332</v>
      </c>
      <c r="G107" s="56">
        <v>0</v>
      </c>
      <c r="H107" s="56">
        <v>0</v>
      </c>
      <c r="I107" s="56">
        <f t="shared" si="19"/>
        <v>196332</v>
      </c>
    </row>
    <row r="108" spans="2:9" x14ac:dyDescent="0.3">
      <c r="B108" s="6" t="s">
        <v>36</v>
      </c>
      <c r="C108" s="7"/>
      <c r="D108" s="55"/>
      <c r="E108" s="56"/>
      <c r="F108" s="56">
        <f t="shared" si="22"/>
        <v>0</v>
      </c>
      <c r="G108" s="56"/>
      <c r="H108" s="56"/>
      <c r="I108" s="56">
        <f t="shared" si="19"/>
        <v>0</v>
      </c>
    </row>
    <row r="109" spans="2:9" x14ac:dyDescent="0.3">
      <c r="B109" s="6" t="s">
        <v>37</v>
      </c>
      <c r="C109" s="7"/>
      <c r="D109" s="55">
        <v>50000</v>
      </c>
      <c r="E109" s="56">
        <v>0</v>
      </c>
      <c r="F109" s="56">
        <f t="shared" si="22"/>
        <v>50000</v>
      </c>
      <c r="G109" s="56">
        <v>8990</v>
      </c>
      <c r="H109" s="56">
        <v>8990</v>
      </c>
      <c r="I109" s="56">
        <f t="shared" si="19"/>
        <v>41010</v>
      </c>
    </row>
    <row r="110" spans="2:9" x14ac:dyDescent="0.3">
      <c r="B110" s="6" t="s">
        <v>38</v>
      </c>
      <c r="C110" s="7"/>
      <c r="D110" s="55"/>
      <c r="E110" s="56"/>
      <c r="F110" s="56">
        <f t="shared" si="22"/>
        <v>0</v>
      </c>
      <c r="G110" s="56"/>
      <c r="H110" s="56"/>
      <c r="I110" s="56">
        <f t="shared" si="19"/>
        <v>0</v>
      </c>
    </row>
    <row r="111" spans="2:9" x14ac:dyDescent="0.3">
      <c r="B111" s="6" t="s">
        <v>39</v>
      </c>
      <c r="C111" s="7"/>
      <c r="D111" s="55"/>
      <c r="E111" s="56"/>
      <c r="F111" s="56">
        <f t="shared" si="22"/>
        <v>0</v>
      </c>
      <c r="G111" s="56"/>
      <c r="H111" s="56"/>
      <c r="I111" s="56">
        <f t="shared" si="19"/>
        <v>0</v>
      </c>
    </row>
    <row r="112" spans="2:9" x14ac:dyDescent="0.3">
      <c r="B112" s="6" t="s">
        <v>40</v>
      </c>
      <c r="C112" s="7"/>
      <c r="D112" s="55"/>
      <c r="E112" s="56"/>
      <c r="F112" s="56">
        <f t="shared" si="22"/>
        <v>0</v>
      </c>
      <c r="G112" s="56"/>
      <c r="H112" s="56"/>
      <c r="I112" s="56">
        <f t="shared" si="19"/>
        <v>0</v>
      </c>
    </row>
    <row r="113" spans="2:9" x14ac:dyDescent="0.3">
      <c r="B113" s="6" t="s">
        <v>41</v>
      </c>
      <c r="C113" s="7"/>
      <c r="D113" s="55"/>
      <c r="E113" s="56"/>
      <c r="F113" s="56">
        <f t="shared" si="22"/>
        <v>0</v>
      </c>
      <c r="G113" s="56"/>
      <c r="H113" s="56"/>
      <c r="I113" s="56">
        <f t="shared" si="19"/>
        <v>0</v>
      </c>
    </row>
    <row r="114" spans="2:9" ht="25.5" customHeight="1" x14ac:dyDescent="0.3">
      <c r="B114" s="26" t="s">
        <v>42</v>
      </c>
      <c r="C114" s="27"/>
      <c r="D114" s="55">
        <f>SUM(D115:D123)</f>
        <v>0</v>
      </c>
      <c r="E114" s="55">
        <f>SUM(E115:E123)</f>
        <v>0</v>
      </c>
      <c r="F114" s="55">
        <f>SUM(F115:F123)</f>
        <v>0</v>
      </c>
      <c r="G114" s="55">
        <f>SUM(G115:G123)</f>
        <v>0</v>
      </c>
      <c r="H114" s="55">
        <f>SUM(H115:H123)</f>
        <v>0</v>
      </c>
      <c r="I114" s="56">
        <f t="shared" si="19"/>
        <v>0</v>
      </c>
    </row>
    <row r="115" spans="2:9" x14ac:dyDescent="0.3">
      <c r="B115" s="6" t="s">
        <v>43</v>
      </c>
      <c r="C115" s="7"/>
      <c r="D115" s="55"/>
      <c r="E115" s="56"/>
      <c r="F115" s="56">
        <f t="shared" ref="F115:F123" si="23">D115+E115</f>
        <v>0</v>
      </c>
      <c r="G115" s="56"/>
      <c r="H115" s="56"/>
      <c r="I115" s="56">
        <f t="shared" si="19"/>
        <v>0</v>
      </c>
    </row>
    <row r="116" spans="2:9" x14ac:dyDescent="0.3">
      <c r="B116" s="6" t="s">
        <v>44</v>
      </c>
      <c r="C116" s="7"/>
      <c r="D116" s="55"/>
      <c r="E116" s="56"/>
      <c r="F116" s="56">
        <f t="shared" si="23"/>
        <v>0</v>
      </c>
      <c r="G116" s="56"/>
      <c r="H116" s="56"/>
      <c r="I116" s="56">
        <f t="shared" si="19"/>
        <v>0</v>
      </c>
    </row>
    <row r="117" spans="2:9" x14ac:dyDescent="0.3">
      <c r="B117" s="6" t="s">
        <v>45</v>
      </c>
      <c r="C117" s="7"/>
      <c r="D117" s="55"/>
      <c r="E117" s="56"/>
      <c r="F117" s="56">
        <f t="shared" si="23"/>
        <v>0</v>
      </c>
      <c r="G117" s="56"/>
      <c r="H117" s="56"/>
      <c r="I117" s="56">
        <f t="shared" si="19"/>
        <v>0</v>
      </c>
    </row>
    <row r="118" spans="2:9" x14ac:dyDescent="0.3">
      <c r="B118" s="6" t="s">
        <v>46</v>
      </c>
      <c r="C118" s="7"/>
      <c r="D118" s="55"/>
      <c r="E118" s="56"/>
      <c r="F118" s="56">
        <f t="shared" si="23"/>
        <v>0</v>
      </c>
      <c r="G118" s="56"/>
      <c r="H118" s="56"/>
      <c r="I118" s="56">
        <f t="shared" si="19"/>
        <v>0</v>
      </c>
    </row>
    <row r="119" spans="2:9" x14ac:dyDescent="0.3">
      <c r="B119" s="6" t="s">
        <v>47</v>
      </c>
      <c r="C119" s="7"/>
      <c r="D119" s="55"/>
      <c r="E119" s="56"/>
      <c r="F119" s="56">
        <f t="shared" si="23"/>
        <v>0</v>
      </c>
      <c r="G119" s="56"/>
      <c r="H119" s="56"/>
      <c r="I119" s="56">
        <f t="shared" si="19"/>
        <v>0</v>
      </c>
    </row>
    <row r="120" spans="2:9" x14ac:dyDescent="0.3">
      <c r="B120" s="6" t="s">
        <v>48</v>
      </c>
      <c r="C120" s="7"/>
      <c r="D120" s="55"/>
      <c r="E120" s="56"/>
      <c r="F120" s="56">
        <f t="shared" si="23"/>
        <v>0</v>
      </c>
      <c r="G120" s="56"/>
      <c r="H120" s="56"/>
      <c r="I120" s="56">
        <f t="shared" si="19"/>
        <v>0</v>
      </c>
    </row>
    <row r="121" spans="2:9" x14ac:dyDescent="0.3">
      <c r="B121" s="6" t="s">
        <v>49</v>
      </c>
      <c r="C121" s="7"/>
      <c r="D121" s="55"/>
      <c r="E121" s="56"/>
      <c r="F121" s="56">
        <f t="shared" si="23"/>
        <v>0</v>
      </c>
      <c r="G121" s="56"/>
      <c r="H121" s="56"/>
      <c r="I121" s="56">
        <f t="shared" si="19"/>
        <v>0</v>
      </c>
    </row>
    <row r="122" spans="2:9" x14ac:dyDescent="0.3">
      <c r="B122" s="6" t="s">
        <v>50</v>
      </c>
      <c r="C122" s="7"/>
      <c r="D122" s="55"/>
      <c r="E122" s="56"/>
      <c r="F122" s="56">
        <f t="shared" si="23"/>
        <v>0</v>
      </c>
      <c r="G122" s="56"/>
      <c r="H122" s="56"/>
      <c r="I122" s="56">
        <f t="shared" si="19"/>
        <v>0</v>
      </c>
    </row>
    <row r="123" spans="2:9" x14ac:dyDescent="0.3">
      <c r="B123" s="6" t="s">
        <v>51</v>
      </c>
      <c r="C123" s="7"/>
      <c r="D123" s="55"/>
      <c r="E123" s="56"/>
      <c r="F123" s="56">
        <f t="shared" si="23"/>
        <v>0</v>
      </c>
      <c r="G123" s="56"/>
      <c r="H123" s="56"/>
      <c r="I123" s="56">
        <f t="shared" si="19"/>
        <v>0</v>
      </c>
    </row>
    <row r="124" spans="2:9" x14ac:dyDescent="0.3">
      <c r="B124" s="4" t="s">
        <v>52</v>
      </c>
      <c r="C124" s="5"/>
      <c r="D124" s="55">
        <f>SUM(D125:D133)</f>
        <v>399285.48</v>
      </c>
      <c r="E124" s="55">
        <f>SUM(E125:E133)</f>
        <v>-74285.48000000001</v>
      </c>
      <c r="F124" s="55">
        <f>SUM(F125:F133)</f>
        <v>325000</v>
      </c>
      <c r="G124" s="55">
        <f>SUM(G125:G133)</f>
        <v>32870</v>
      </c>
      <c r="H124" s="55">
        <f>SUM(H125:H133)</f>
        <v>32870</v>
      </c>
      <c r="I124" s="56">
        <f t="shared" si="19"/>
        <v>292130</v>
      </c>
    </row>
    <row r="125" spans="2:9" x14ac:dyDescent="0.3">
      <c r="B125" s="6" t="s">
        <v>53</v>
      </c>
      <c r="C125" s="7"/>
      <c r="D125" s="55">
        <v>338285.48</v>
      </c>
      <c r="E125" s="56">
        <v>-158285.48000000001</v>
      </c>
      <c r="F125" s="56">
        <f t="shared" ref="F125:F133" si="24">D125+E125</f>
        <v>179999.99999999997</v>
      </c>
      <c r="G125" s="56">
        <v>0</v>
      </c>
      <c r="H125" s="56">
        <v>0</v>
      </c>
      <c r="I125" s="56">
        <f t="shared" si="19"/>
        <v>179999.99999999997</v>
      </c>
    </row>
    <row r="126" spans="2:9" x14ac:dyDescent="0.3">
      <c r="B126" s="6" t="s">
        <v>54</v>
      </c>
      <c r="C126" s="7"/>
      <c r="D126" s="55"/>
      <c r="E126" s="56"/>
      <c r="F126" s="56">
        <f t="shared" si="24"/>
        <v>0</v>
      </c>
      <c r="G126" s="56"/>
      <c r="H126" s="56"/>
      <c r="I126" s="56">
        <f t="shared" si="19"/>
        <v>0</v>
      </c>
    </row>
    <row r="127" spans="2:9" x14ac:dyDescent="0.3">
      <c r="B127" s="6" t="s">
        <v>55</v>
      </c>
      <c r="C127" s="7"/>
      <c r="D127" s="55"/>
      <c r="E127" s="56"/>
      <c r="F127" s="56">
        <f t="shared" si="24"/>
        <v>0</v>
      </c>
      <c r="G127" s="56"/>
      <c r="H127" s="56"/>
      <c r="I127" s="56">
        <f t="shared" si="19"/>
        <v>0</v>
      </c>
    </row>
    <row r="128" spans="2:9" x14ac:dyDescent="0.3">
      <c r="B128" s="6" t="s">
        <v>56</v>
      </c>
      <c r="C128" s="7"/>
      <c r="D128" s="55"/>
      <c r="E128" s="56"/>
      <c r="F128" s="56">
        <f t="shared" si="24"/>
        <v>0</v>
      </c>
      <c r="G128" s="56"/>
      <c r="H128" s="56"/>
      <c r="I128" s="56">
        <f t="shared" si="19"/>
        <v>0</v>
      </c>
    </row>
    <row r="129" spans="2:9" x14ac:dyDescent="0.3">
      <c r="B129" s="6" t="s">
        <v>57</v>
      </c>
      <c r="C129" s="7"/>
      <c r="D129" s="55"/>
      <c r="E129" s="56"/>
      <c r="F129" s="56">
        <f t="shared" si="24"/>
        <v>0</v>
      </c>
      <c r="G129" s="56"/>
      <c r="H129" s="56"/>
      <c r="I129" s="56">
        <f t="shared" si="19"/>
        <v>0</v>
      </c>
    </row>
    <row r="130" spans="2:9" x14ac:dyDescent="0.3">
      <c r="B130" s="6" t="s">
        <v>58</v>
      </c>
      <c r="C130" s="7"/>
      <c r="D130" s="55">
        <v>61000</v>
      </c>
      <c r="E130" s="56">
        <v>84000</v>
      </c>
      <c r="F130" s="56">
        <f t="shared" si="24"/>
        <v>145000</v>
      </c>
      <c r="G130" s="56">
        <v>32870</v>
      </c>
      <c r="H130" s="56">
        <v>32870</v>
      </c>
      <c r="I130" s="56">
        <f t="shared" si="19"/>
        <v>112130</v>
      </c>
    </row>
    <row r="131" spans="2:9" x14ac:dyDescent="0.3">
      <c r="B131" s="6" t="s">
        <v>59</v>
      </c>
      <c r="C131" s="7"/>
      <c r="D131" s="55"/>
      <c r="E131" s="56"/>
      <c r="F131" s="56">
        <f t="shared" si="24"/>
        <v>0</v>
      </c>
      <c r="G131" s="56"/>
      <c r="H131" s="56"/>
      <c r="I131" s="56">
        <f t="shared" si="19"/>
        <v>0</v>
      </c>
    </row>
    <row r="132" spans="2:9" x14ac:dyDescent="0.3">
      <c r="B132" s="6" t="s">
        <v>60</v>
      </c>
      <c r="C132" s="7"/>
      <c r="D132" s="55"/>
      <c r="E132" s="56"/>
      <c r="F132" s="56">
        <f t="shared" si="24"/>
        <v>0</v>
      </c>
      <c r="G132" s="56"/>
      <c r="H132" s="56"/>
      <c r="I132" s="56">
        <f t="shared" si="19"/>
        <v>0</v>
      </c>
    </row>
    <row r="133" spans="2:9" x14ac:dyDescent="0.3">
      <c r="B133" s="6" t="s">
        <v>61</v>
      </c>
      <c r="C133" s="7"/>
      <c r="D133" s="55"/>
      <c r="E133" s="56"/>
      <c r="F133" s="56">
        <f t="shared" si="24"/>
        <v>0</v>
      </c>
      <c r="G133" s="56"/>
      <c r="H133" s="56"/>
      <c r="I133" s="56">
        <f t="shared" si="19"/>
        <v>0</v>
      </c>
    </row>
    <row r="134" spans="2:9" x14ac:dyDescent="0.3">
      <c r="B134" s="4" t="s">
        <v>62</v>
      </c>
      <c r="C134" s="5"/>
      <c r="D134" s="55">
        <f>SUM(D135:D137)</f>
        <v>10720914</v>
      </c>
      <c r="E134" s="55">
        <f>SUM(E135:E137)</f>
        <v>-104116</v>
      </c>
      <c r="F134" s="55">
        <f>SUM(F135:F137)</f>
        <v>10616798</v>
      </c>
      <c r="G134" s="55">
        <f>SUM(G135:G137)</f>
        <v>0</v>
      </c>
      <c r="H134" s="55">
        <f>SUM(H135:H137)</f>
        <v>0</v>
      </c>
      <c r="I134" s="56">
        <f t="shared" si="19"/>
        <v>10616798</v>
      </c>
    </row>
    <row r="135" spans="2:9" x14ac:dyDescent="0.3">
      <c r="B135" s="6" t="s">
        <v>63</v>
      </c>
      <c r="C135" s="7"/>
      <c r="D135" s="55">
        <v>10720914</v>
      </c>
      <c r="E135" s="56">
        <v>-104116</v>
      </c>
      <c r="F135" s="56">
        <f>D135+E135</f>
        <v>10616798</v>
      </c>
      <c r="G135" s="56">
        <v>0</v>
      </c>
      <c r="H135" s="56">
        <v>0</v>
      </c>
      <c r="I135" s="56">
        <f t="shared" si="19"/>
        <v>10616798</v>
      </c>
    </row>
    <row r="136" spans="2:9" x14ac:dyDescent="0.3">
      <c r="B136" s="6" t="s">
        <v>64</v>
      </c>
      <c r="C136" s="7"/>
      <c r="D136" s="55"/>
      <c r="E136" s="56"/>
      <c r="F136" s="56">
        <f>D136+E136</f>
        <v>0</v>
      </c>
      <c r="G136" s="56"/>
      <c r="H136" s="56"/>
      <c r="I136" s="56">
        <f t="shared" si="19"/>
        <v>0</v>
      </c>
    </row>
    <row r="137" spans="2:9" x14ac:dyDescent="0.3">
      <c r="B137" s="6" t="s">
        <v>65</v>
      </c>
      <c r="C137" s="7"/>
      <c r="D137" s="55"/>
      <c r="E137" s="56"/>
      <c r="F137" s="56">
        <f>D137+E137</f>
        <v>0</v>
      </c>
      <c r="G137" s="56"/>
      <c r="H137" s="56"/>
      <c r="I137" s="56">
        <f t="shared" si="19"/>
        <v>0</v>
      </c>
    </row>
    <row r="138" spans="2:9" x14ac:dyDescent="0.3">
      <c r="B138" s="4" t="s">
        <v>66</v>
      </c>
      <c r="C138" s="5"/>
      <c r="D138" s="55">
        <f>SUM(D139:D146)</f>
        <v>0</v>
      </c>
      <c r="E138" s="55">
        <f>SUM(E139:E146)</f>
        <v>0</v>
      </c>
      <c r="F138" s="55">
        <f>F139+F140+F141+F142+F143+F145+F146</f>
        <v>0</v>
      </c>
      <c r="G138" s="55">
        <f>SUM(G139:G146)</f>
        <v>0</v>
      </c>
      <c r="H138" s="55">
        <f>SUM(H139:H146)</f>
        <v>0</v>
      </c>
      <c r="I138" s="56">
        <f t="shared" si="19"/>
        <v>0</v>
      </c>
    </row>
    <row r="139" spans="2:9" x14ac:dyDescent="0.3">
      <c r="B139" s="6" t="s">
        <v>67</v>
      </c>
      <c r="C139" s="7"/>
      <c r="D139" s="55"/>
      <c r="E139" s="56"/>
      <c r="F139" s="56">
        <f t="shared" ref="F139:F146" si="25">D139+E139</f>
        <v>0</v>
      </c>
      <c r="G139" s="56"/>
      <c r="H139" s="56"/>
      <c r="I139" s="56">
        <f t="shared" si="19"/>
        <v>0</v>
      </c>
    </row>
    <row r="140" spans="2:9" x14ac:dyDescent="0.3">
      <c r="B140" s="6" t="s">
        <v>68</v>
      </c>
      <c r="C140" s="7"/>
      <c r="D140" s="55"/>
      <c r="E140" s="56"/>
      <c r="F140" s="56">
        <f t="shared" si="25"/>
        <v>0</v>
      </c>
      <c r="G140" s="56"/>
      <c r="H140" s="56"/>
      <c r="I140" s="56">
        <f t="shared" si="19"/>
        <v>0</v>
      </c>
    </row>
    <row r="141" spans="2:9" x14ac:dyDescent="0.3">
      <c r="B141" s="6" t="s">
        <v>69</v>
      </c>
      <c r="C141" s="7"/>
      <c r="D141" s="55"/>
      <c r="E141" s="56"/>
      <c r="F141" s="56">
        <f t="shared" si="25"/>
        <v>0</v>
      </c>
      <c r="G141" s="56"/>
      <c r="H141" s="56"/>
      <c r="I141" s="56">
        <f t="shared" si="19"/>
        <v>0</v>
      </c>
    </row>
    <row r="142" spans="2:9" x14ac:dyDescent="0.3">
      <c r="B142" s="6" t="s">
        <v>70</v>
      </c>
      <c r="C142" s="7"/>
      <c r="D142" s="55"/>
      <c r="E142" s="56"/>
      <c r="F142" s="56">
        <f t="shared" si="25"/>
        <v>0</v>
      </c>
      <c r="G142" s="56"/>
      <c r="H142" s="56"/>
      <c r="I142" s="56">
        <f t="shared" si="19"/>
        <v>0</v>
      </c>
    </row>
    <row r="143" spans="2:9" x14ac:dyDescent="0.3">
      <c r="B143" s="6" t="s">
        <v>71</v>
      </c>
      <c r="C143" s="7"/>
      <c r="D143" s="55"/>
      <c r="E143" s="56"/>
      <c r="F143" s="56">
        <f t="shared" si="25"/>
        <v>0</v>
      </c>
      <c r="G143" s="56"/>
      <c r="H143" s="56"/>
      <c r="I143" s="56">
        <f t="shared" si="19"/>
        <v>0</v>
      </c>
    </row>
    <row r="144" spans="2:9" x14ac:dyDescent="0.3">
      <c r="B144" s="6" t="s">
        <v>72</v>
      </c>
      <c r="C144" s="7"/>
      <c r="D144" s="55"/>
      <c r="E144" s="56"/>
      <c r="F144" s="56">
        <f t="shared" si="25"/>
        <v>0</v>
      </c>
      <c r="G144" s="56"/>
      <c r="H144" s="56"/>
      <c r="I144" s="56">
        <f t="shared" si="19"/>
        <v>0</v>
      </c>
    </row>
    <row r="145" spans="2:9" x14ac:dyDescent="0.3">
      <c r="B145" s="6" t="s">
        <v>73</v>
      </c>
      <c r="C145" s="7"/>
      <c r="D145" s="55"/>
      <c r="E145" s="56"/>
      <c r="F145" s="56">
        <f t="shared" si="25"/>
        <v>0</v>
      </c>
      <c r="G145" s="56"/>
      <c r="H145" s="56"/>
      <c r="I145" s="56">
        <f t="shared" si="19"/>
        <v>0</v>
      </c>
    </row>
    <row r="146" spans="2:9" x14ac:dyDescent="0.3">
      <c r="B146" s="6" t="s">
        <v>74</v>
      </c>
      <c r="C146" s="7"/>
      <c r="D146" s="55"/>
      <c r="E146" s="56"/>
      <c r="F146" s="56">
        <f t="shared" si="25"/>
        <v>0</v>
      </c>
      <c r="G146" s="56"/>
      <c r="H146" s="56"/>
      <c r="I146" s="56">
        <f t="shared" si="19"/>
        <v>0</v>
      </c>
    </row>
    <row r="147" spans="2:9" x14ac:dyDescent="0.3">
      <c r="B147" s="4" t="s">
        <v>75</v>
      </c>
      <c r="C147" s="5"/>
      <c r="D147" s="55">
        <f>SUM(D148:D150)</f>
        <v>0</v>
      </c>
      <c r="E147" s="55">
        <f>SUM(E148:E150)</f>
        <v>0</v>
      </c>
      <c r="F147" s="55">
        <f>SUM(F148:F150)</f>
        <v>0</v>
      </c>
      <c r="G147" s="55">
        <f>SUM(G148:G150)</f>
        <v>0</v>
      </c>
      <c r="H147" s="55">
        <f>SUM(H148:H150)</f>
        <v>0</v>
      </c>
      <c r="I147" s="56">
        <f t="shared" si="19"/>
        <v>0</v>
      </c>
    </row>
    <row r="148" spans="2:9" x14ac:dyDescent="0.3">
      <c r="B148" s="6" t="s">
        <v>76</v>
      </c>
      <c r="C148" s="7"/>
      <c r="D148" s="55"/>
      <c r="E148" s="56"/>
      <c r="F148" s="56">
        <f>D148+E148</f>
        <v>0</v>
      </c>
      <c r="G148" s="56"/>
      <c r="H148" s="56"/>
      <c r="I148" s="56">
        <f t="shared" si="19"/>
        <v>0</v>
      </c>
    </row>
    <row r="149" spans="2:9" x14ac:dyDescent="0.3">
      <c r="B149" s="6" t="s">
        <v>77</v>
      </c>
      <c r="C149" s="7"/>
      <c r="D149" s="55"/>
      <c r="E149" s="56"/>
      <c r="F149" s="56">
        <f>D149+E149</f>
        <v>0</v>
      </c>
      <c r="G149" s="56"/>
      <c r="H149" s="56"/>
      <c r="I149" s="56">
        <f t="shared" si="19"/>
        <v>0</v>
      </c>
    </row>
    <row r="150" spans="2:9" x14ac:dyDescent="0.3">
      <c r="B150" s="6" t="s">
        <v>78</v>
      </c>
      <c r="C150" s="7"/>
      <c r="D150" s="55"/>
      <c r="E150" s="56"/>
      <c r="F150" s="56">
        <f>D150+E150</f>
        <v>0</v>
      </c>
      <c r="G150" s="56"/>
      <c r="H150" s="56"/>
      <c r="I150" s="56">
        <f t="shared" ref="I150:I158" si="26">F150-G150</f>
        <v>0</v>
      </c>
    </row>
    <row r="151" spans="2:9" x14ac:dyDescent="0.3">
      <c r="B151" s="4" t="s">
        <v>79</v>
      </c>
      <c r="C151" s="5"/>
      <c r="D151" s="55">
        <f>SUM(D152:D158)</f>
        <v>0</v>
      </c>
      <c r="E151" s="55">
        <f>SUM(E152:E158)</f>
        <v>0</v>
      </c>
      <c r="F151" s="55">
        <f>SUM(F152:F158)</f>
        <v>0</v>
      </c>
      <c r="G151" s="55">
        <f>SUM(G152:G158)</f>
        <v>0</v>
      </c>
      <c r="H151" s="55">
        <f>SUM(H152:H158)</f>
        <v>0</v>
      </c>
      <c r="I151" s="56">
        <f t="shared" si="26"/>
        <v>0</v>
      </c>
    </row>
    <row r="152" spans="2:9" x14ac:dyDescent="0.3">
      <c r="B152" s="6" t="s">
        <v>80</v>
      </c>
      <c r="C152" s="7"/>
      <c r="D152" s="55"/>
      <c r="E152" s="56"/>
      <c r="F152" s="56">
        <f t="shared" ref="F152:F158" si="27">D152+E152</f>
        <v>0</v>
      </c>
      <c r="G152" s="56"/>
      <c r="H152" s="56"/>
      <c r="I152" s="56">
        <f t="shared" si="26"/>
        <v>0</v>
      </c>
    </row>
    <row r="153" spans="2:9" x14ac:dyDescent="0.3">
      <c r="B153" s="6" t="s">
        <v>81</v>
      </c>
      <c r="C153" s="7"/>
      <c r="D153" s="55"/>
      <c r="E153" s="56"/>
      <c r="F153" s="56">
        <f t="shared" si="27"/>
        <v>0</v>
      </c>
      <c r="G153" s="56"/>
      <c r="H153" s="56"/>
      <c r="I153" s="56">
        <f t="shared" si="26"/>
        <v>0</v>
      </c>
    </row>
    <row r="154" spans="2:9" x14ac:dyDescent="0.3">
      <c r="B154" s="6" t="s">
        <v>82</v>
      </c>
      <c r="C154" s="7"/>
      <c r="D154" s="55"/>
      <c r="E154" s="56"/>
      <c r="F154" s="56">
        <f t="shared" si="27"/>
        <v>0</v>
      </c>
      <c r="G154" s="56"/>
      <c r="H154" s="56"/>
      <c r="I154" s="56">
        <f t="shared" si="26"/>
        <v>0</v>
      </c>
    </row>
    <row r="155" spans="2:9" x14ac:dyDescent="0.3">
      <c r="B155" s="6" t="s">
        <v>83</v>
      </c>
      <c r="C155" s="7"/>
      <c r="D155" s="55"/>
      <c r="E155" s="56"/>
      <c r="F155" s="56">
        <f t="shared" si="27"/>
        <v>0</v>
      </c>
      <c r="G155" s="56"/>
      <c r="H155" s="56"/>
      <c r="I155" s="56">
        <f t="shared" si="26"/>
        <v>0</v>
      </c>
    </row>
    <row r="156" spans="2:9" x14ac:dyDescent="0.3">
      <c r="B156" s="6" t="s">
        <v>84</v>
      </c>
      <c r="C156" s="7"/>
      <c r="D156" s="55"/>
      <c r="E156" s="56"/>
      <c r="F156" s="56">
        <f t="shared" si="27"/>
        <v>0</v>
      </c>
      <c r="G156" s="56"/>
      <c r="H156" s="56"/>
      <c r="I156" s="56">
        <f t="shared" si="26"/>
        <v>0</v>
      </c>
    </row>
    <row r="157" spans="2:9" x14ac:dyDescent="0.3">
      <c r="B157" s="6" t="s">
        <v>85</v>
      </c>
      <c r="C157" s="7"/>
      <c r="D157" s="55"/>
      <c r="E157" s="56"/>
      <c r="F157" s="56">
        <f t="shared" si="27"/>
        <v>0</v>
      </c>
      <c r="G157" s="56"/>
      <c r="H157" s="56"/>
      <c r="I157" s="56">
        <f t="shared" si="26"/>
        <v>0</v>
      </c>
    </row>
    <row r="158" spans="2:9" x14ac:dyDescent="0.3">
      <c r="B158" s="6" t="s">
        <v>86</v>
      </c>
      <c r="C158" s="7"/>
      <c r="D158" s="55"/>
      <c r="E158" s="56"/>
      <c r="F158" s="56">
        <f t="shared" si="27"/>
        <v>0</v>
      </c>
      <c r="G158" s="56"/>
      <c r="H158" s="56"/>
      <c r="I158" s="56">
        <f t="shared" si="26"/>
        <v>0</v>
      </c>
    </row>
    <row r="159" spans="2:9" x14ac:dyDescent="0.3">
      <c r="B159" s="4"/>
      <c r="C159" s="5"/>
      <c r="D159" s="55"/>
      <c r="E159" s="56"/>
      <c r="F159" s="56"/>
      <c r="G159" s="56"/>
      <c r="H159" s="56"/>
      <c r="I159" s="56"/>
    </row>
    <row r="160" spans="2:9" x14ac:dyDescent="0.3">
      <c r="B160" s="14" t="s">
        <v>88</v>
      </c>
      <c r="C160" s="15"/>
      <c r="D160" s="54">
        <f t="shared" ref="D160:I160" si="28">D10+D85</f>
        <v>64760049.139999993</v>
      </c>
      <c r="E160" s="54">
        <f t="shared" si="28"/>
        <v>1296345.3999999985</v>
      </c>
      <c r="F160" s="54">
        <f t="shared" si="28"/>
        <v>66056394.539999999</v>
      </c>
      <c r="G160" s="54">
        <f t="shared" si="28"/>
        <v>16457197.729999999</v>
      </c>
      <c r="H160" s="54">
        <f t="shared" si="28"/>
        <v>16115406.51</v>
      </c>
      <c r="I160" s="54">
        <f t="shared" si="28"/>
        <v>49599196.810000002</v>
      </c>
    </row>
    <row r="161" spans="2:9" ht="14.4" thickBot="1" x14ac:dyDescent="0.35">
      <c r="B161" s="16"/>
      <c r="C161" s="17"/>
      <c r="D161" s="60"/>
      <c r="E161" s="61"/>
      <c r="F161" s="61"/>
      <c r="G161" s="61"/>
      <c r="H161" s="61"/>
      <c r="I161" s="61"/>
    </row>
  </sheetData>
  <mergeCells count="12">
    <mergeCell ref="B39:C39"/>
    <mergeCell ref="B49:C49"/>
    <mergeCell ref="B63:C63"/>
    <mergeCell ref="B114:C114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horizontalDpi="1200" verticalDpi="1200" r:id="rId1"/>
  <rowBreaks count="1" manualBreakCount="1">
    <brk id="8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4C16-E799-411A-948F-410EEBBA737E}">
  <sheetPr>
    <pageSetUpPr fitToPage="1"/>
  </sheetPr>
  <dimension ref="B1:I172"/>
  <sheetViews>
    <sheetView view="pageBreakPreview" zoomScale="60" zoomScaleNormal="100" workbookViewId="0">
      <pane ySplit="9" topLeftCell="A148" activePane="bottomLeft" state="frozen"/>
      <selection activeCell="I144" sqref="I144"/>
      <selection pane="bottomLeft" activeCell="N167" sqref="N167"/>
    </sheetView>
  </sheetViews>
  <sheetFormatPr baseColWidth="10" defaultColWidth="11" defaultRowHeight="13.8" x14ac:dyDescent="0.3"/>
  <cols>
    <col min="1" max="1" width="4" style="20" customWidth="1"/>
    <col min="2" max="2" width="11" style="20"/>
    <col min="3" max="3" width="46" style="20" customWidth="1"/>
    <col min="4" max="4" width="16" style="70" customWidth="1"/>
    <col min="5" max="5" width="19.109375" style="70" customWidth="1"/>
    <col min="6" max="6" width="13.5546875" style="70" customWidth="1"/>
    <col min="7" max="7" width="13.109375" style="70" customWidth="1"/>
    <col min="8" max="8" width="14.6640625" style="70" customWidth="1"/>
    <col min="9" max="9" width="15.33203125" style="70" bestFit="1" customWidth="1"/>
    <col min="10" max="256" width="11" style="20"/>
    <col min="257" max="257" width="4" style="20" customWidth="1"/>
    <col min="258" max="258" width="11" style="20"/>
    <col min="259" max="259" width="46" style="20" customWidth="1"/>
    <col min="260" max="260" width="16" style="20" customWidth="1"/>
    <col min="261" max="261" width="19.109375" style="20" customWidth="1"/>
    <col min="262" max="262" width="13.5546875" style="20" customWidth="1"/>
    <col min="263" max="263" width="13.109375" style="20" customWidth="1"/>
    <col min="264" max="264" width="14.6640625" style="20" customWidth="1"/>
    <col min="265" max="265" width="15.33203125" style="20" bestFit="1" customWidth="1"/>
    <col min="266" max="512" width="11" style="20"/>
    <col min="513" max="513" width="4" style="20" customWidth="1"/>
    <col min="514" max="514" width="11" style="20"/>
    <col min="515" max="515" width="46" style="20" customWidth="1"/>
    <col min="516" max="516" width="16" style="20" customWidth="1"/>
    <col min="517" max="517" width="19.109375" style="20" customWidth="1"/>
    <col min="518" max="518" width="13.5546875" style="20" customWidth="1"/>
    <col min="519" max="519" width="13.109375" style="20" customWidth="1"/>
    <col min="520" max="520" width="14.6640625" style="20" customWidth="1"/>
    <col min="521" max="521" width="15.33203125" style="20" bestFit="1" customWidth="1"/>
    <col min="522" max="768" width="11" style="20"/>
    <col min="769" max="769" width="4" style="20" customWidth="1"/>
    <col min="770" max="770" width="11" style="20"/>
    <col min="771" max="771" width="46" style="20" customWidth="1"/>
    <col min="772" max="772" width="16" style="20" customWidth="1"/>
    <col min="773" max="773" width="19.109375" style="20" customWidth="1"/>
    <col min="774" max="774" width="13.5546875" style="20" customWidth="1"/>
    <col min="775" max="775" width="13.109375" style="20" customWidth="1"/>
    <col min="776" max="776" width="14.6640625" style="20" customWidth="1"/>
    <col min="777" max="777" width="15.33203125" style="20" bestFit="1" customWidth="1"/>
    <col min="778" max="1024" width="11" style="20"/>
    <col min="1025" max="1025" width="4" style="20" customWidth="1"/>
    <col min="1026" max="1026" width="11" style="20"/>
    <col min="1027" max="1027" width="46" style="20" customWidth="1"/>
    <col min="1028" max="1028" width="16" style="20" customWidth="1"/>
    <col min="1029" max="1029" width="19.109375" style="20" customWidth="1"/>
    <col min="1030" max="1030" width="13.5546875" style="20" customWidth="1"/>
    <col min="1031" max="1031" width="13.109375" style="20" customWidth="1"/>
    <col min="1032" max="1032" width="14.6640625" style="20" customWidth="1"/>
    <col min="1033" max="1033" width="15.33203125" style="20" bestFit="1" customWidth="1"/>
    <col min="1034" max="1280" width="11" style="20"/>
    <col min="1281" max="1281" width="4" style="20" customWidth="1"/>
    <col min="1282" max="1282" width="11" style="20"/>
    <col min="1283" max="1283" width="46" style="20" customWidth="1"/>
    <col min="1284" max="1284" width="16" style="20" customWidth="1"/>
    <col min="1285" max="1285" width="19.109375" style="20" customWidth="1"/>
    <col min="1286" max="1286" width="13.5546875" style="20" customWidth="1"/>
    <col min="1287" max="1287" width="13.109375" style="20" customWidth="1"/>
    <col min="1288" max="1288" width="14.6640625" style="20" customWidth="1"/>
    <col min="1289" max="1289" width="15.33203125" style="20" bestFit="1" customWidth="1"/>
    <col min="1290" max="1536" width="11" style="20"/>
    <col min="1537" max="1537" width="4" style="20" customWidth="1"/>
    <col min="1538" max="1538" width="11" style="20"/>
    <col min="1539" max="1539" width="46" style="20" customWidth="1"/>
    <col min="1540" max="1540" width="16" style="20" customWidth="1"/>
    <col min="1541" max="1541" width="19.109375" style="20" customWidth="1"/>
    <col min="1542" max="1542" width="13.5546875" style="20" customWidth="1"/>
    <col min="1543" max="1543" width="13.109375" style="20" customWidth="1"/>
    <col min="1544" max="1544" width="14.6640625" style="20" customWidth="1"/>
    <col min="1545" max="1545" width="15.33203125" style="20" bestFit="1" customWidth="1"/>
    <col min="1546" max="1792" width="11" style="20"/>
    <col min="1793" max="1793" width="4" style="20" customWidth="1"/>
    <col min="1794" max="1794" width="11" style="20"/>
    <col min="1795" max="1795" width="46" style="20" customWidth="1"/>
    <col min="1796" max="1796" width="16" style="20" customWidth="1"/>
    <col min="1797" max="1797" width="19.109375" style="20" customWidth="1"/>
    <col min="1798" max="1798" width="13.5546875" style="20" customWidth="1"/>
    <col min="1799" max="1799" width="13.109375" style="20" customWidth="1"/>
    <col min="1800" max="1800" width="14.6640625" style="20" customWidth="1"/>
    <col min="1801" max="1801" width="15.33203125" style="20" bestFit="1" customWidth="1"/>
    <col min="1802" max="2048" width="11" style="20"/>
    <col min="2049" max="2049" width="4" style="20" customWidth="1"/>
    <col min="2050" max="2050" width="11" style="20"/>
    <col min="2051" max="2051" width="46" style="20" customWidth="1"/>
    <col min="2052" max="2052" width="16" style="20" customWidth="1"/>
    <col min="2053" max="2053" width="19.109375" style="20" customWidth="1"/>
    <col min="2054" max="2054" width="13.5546875" style="20" customWidth="1"/>
    <col min="2055" max="2055" width="13.109375" style="20" customWidth="1"/>
    <col min="2056" max="2056" width="14.6640625" style="20" customWidth="1"/>
    <col min="2057" max="2057" width="15.33203125" style="20" bestFit="1" customWidth="1"/>
    <col min="2058" max="2304" width="11" style="20"/>
    <col min="2305" max="2305" width="4" style="20" customWidth="1"/>
    <col min="2306" max="2306" width="11" style="20"/>
    <col min="2307" max="2307" width="46" style="20" customWidth="1"/>
    <col min="2308" max="2308" width="16" style="20" customWidth="1"/>
    <col min="2309" max="2309" width="19.109375" style="20" customWidth="1"/>
    <col min="2310" max="2310" width="13.5546875" style="20" customWidth="1"/>
    <col min="2311" max="2311" width="13.109375" style="20" customWidth="1"/>
    <col min="2312" max="2312" width="14.6640625" style="20" customWidth="1"/>
    <col min="2313" max="2313" width="15.33203125" style="20" bestFit="1" customWidth="1"/>
    <col min="2314" max="2560" width="11" style="20"/>
    <col min="2561" max="2561" width="4" style="20" customWidth="1"/>
    <col min="2562" max="2562" width="11" style="20"/>
    <col min="2563" max="2563" width="46" style="20" customWidth="1"/>
    <col min="2564" max="2564" width="16" style="20" customWidth="1"/>
    <col min="2565" max="2565" width="19.109375" style="20" customWidth="1"/>
    <col min="2566" max="2566" width="13.5546875" style="20" customWidth="1"/>
    <col min="2567" max="2567" width="13.109375" style="20" customWidth="1"/>
    <col min="2568" max="2568" width="14.6640625" style="20" customWidth="1"/>
    <col min="2569" max="2569" width="15.33203125" style="20" bestFit="1" customWidth="1"/>
    <col min="2570" max="2816" width="11" style="20"/>
    <col min="2817" max="2817" width="4" style="20" customWidth="1"/>
    <col min="2818" max="2818" width="11" style="20"/>
    <col min="2819" max="2819" width="46" style="20" customWidth="1"/>
    <col min="2820" max="2820" width="16" style="20" customWidth="1"/>
    <col min="2821" max="2821" width="19.109375" style="20" customWidth="1"/>
    <col min="2822" max="2822" width="13.5546875" style="20" customWidth="1"/>
    <col min="2823" max="2823" width="13.109375" style="20" customWidth="1"/>
    <col min="2824" max="2824" width="14.6640625" style="20" customWidth="1"/>
    <col min="2825" max="2825" width="15.33203125" style="20" bestFit="1" customWidth="1"/>
    <col min="2826" max="3072" width="11" style="20"/>
    <col min="3073" max="3073" width="4" style="20" customWidth="1"/>
    <col min="3074" max="3074" width="11" style="20"/>
    <col min="3075" max="3075" width="46" style="20" customWidth="1"/>
    <col min="3076" max="3076" width="16" style="20" customWidth="1"/>
    <col min="3077" max="3077" width="19.109375" style="20" customWidth="1"/>
    <col min="3078" max="3078" width="13.5546875" style="20" customWidth="1"/>
    <col min="3079" max="3079" width="13.109375" style="20" customWidth="1"/>
    <col min="3080" max="3080" width="14.6640625" style="20" customWidth="1"/>
    <col min="3081" max="3081" width="15.33203125" style="20" bestFit="1" customWidth="1"/>
    <col min="3082" max="3328" width="11" style="20"/>
    <col min="3329" max="3329" width="4" style="20" customWidth="1"/>
    <col min="3330" max="3330" width="11" style="20"/>
    <col min="3331" max="3331" width="46" style="20" customWidth="1"/>
    <col min="3332" max="3332" width="16" style="20" customWidth="1"/>
    <col min="3333" max="3333" width="19.109375" style="20" customWidth="1"/>
    <col min="3334" max="3334" width="13.5546875" style="20" customWidth="1"/>
    <col min="3335" max="3335" width="13.109375" style="20" customWidth="1"/>
    <col min="3336" max="3336" width="14.6640625" style="20" customWidth="1"/>
    <col min="3337" max="3337" width="15.33203125" style="20" bestFit="1" customWidth="1"/>
    <col min="3338" max="3584" width="11" style="20"/>
    <col min="3585" max="3585" width="4" style="20" customWidth="1"/>
    <col min="3586" max="3586" width="11" style="20"/>
    <col min="3587" max="3587" width="46" style="20" customWidth="1"/>
    <col min="3588" max="3588" width="16" style="20" customWidth="1"/>
    <col min="3589" max="3589" width="19.109375" style="20" customWidth="1"/>
    <col min="3590" max="3590" width="13.5546875" style="20" customWidth="1"/>
    <col min="3591" max="3591" width="13.109375" style="20" customWidth="1"/>
    <col min="3592" max="3592" width="14.6640625" style="20" customWidth="1"/>
    <col min="3593" max="3593" width="15.33203125" style="20" bestFit="1" customWidth="1"/>
    <col min="3594" max="3840" width="11" style="20"/>
    <col min="3841" max="3841" width="4" style="20" customWidth="1"/>
    <col min="3842" max="3842" width="11" style="20"/>
    <col min="3843" max="3843" width="46" style="20" customWidth="1"/>
    <col min="3844" max="3844" width="16" style="20" customWidth="1"/>
    <col min="3845" max="3845" width="19.109375" style="20" customWidth="1"/>
    <col min="3846" max="3846" width="13.5546875" style="20" customWidth="1"/>
    <col min="3847" max="3847" width="13.109375" style="20" customWidth="1"/>
    <col min="3848" max="3848" width="14.6640625" style="20" customWidth="1"/>
    <col min="3849" max="3849" width="15.33203125" style="20" bestFit="1" customWidth="1"/>
    <col min="3850" max="4096" width="11" style="20"/>
    <col min="4097" max="4097" width="4" style="20" customWidth="1"/>
    <col min="4098" max="4098" width="11" style="20"/>
    <col min="4099" max="4099" width="46" style="20" customWidth="1"/>
    <col min="4100" max="4100" width="16" style="20" customWidth="1"/>
    <col min="4101" max="4101" width="19.109375" style="20" customWidth="1"/>
    <col min="4102" max="4102" width="13.5546875" style="20" customWidth="1"/>
    <col min="4103" max="4103" width="13.109375" style="20" customWidth="1"/>
    <col min="4104" max="4104" width="14.6640625" style="20" customWidth="1"/>
    <col min="4105" max="4105" width="15.33203125" style="20" bestFit="1" customWidth="1"/>
    <col min="4106" max="4352" width="11" style="20"/>
    <col min="4353" max="4353" width="4" style="20" customWidth="1"/>
    <col min="4354" max="4354" width="11" style="20"/>
    <col min="4355" max="4355" width="46" style="20" customWidth="1"/>
    <col min="4356" max="4356" width="16" style="20" customWidth="1"/>
    <col min="4357" max="4357" width="19.109375" style="20" customWidth="1"/>
    <col min="4358" max="4358" width="13.5546875" style="20" customWidth="1"/>
    <col min="4359" max="4359" width="13.109375" style="20" customWidth="1"/>
    <col min="4360" max="4360" width="14.6640625" style="20" customWidth="1"/>
    <col min="4361" max="4361" width="15.33203125" style="20" bestFit="1" customWidth="1"/>
    <col min="4362" max="4608" width="11" style="20"/>
    <col min="4609" max="4609" width="4" style="20" customWidth="1"/>
    <col min="4610" max="4610" width="11" style="20"/>
    <col min="4611" max="4611" width="46" style="20" customWidth="1"/>
    <col min="4612" max="4612" width="16" style="20" customWidth="1"/>
    <col min="4613" max="4613" width="19.109375" style="20" customWidth="1"/>
    <col min="4614" max="4614" width="13.5546875" style="20" customWidth="1"/>
    <col min="4615" max="4615" width="13.109375" style="20" customWidth="1"/>
    <col min="4616" max="4616" width="14.6640625" style="20" customWidth="1"/>
    <col min="4617" max="4617" width="15.33203125" style="20" bestFit="1" customWidth="1"/>
    <col min="4618" max="4864" width="11" style="20"/>
    <col min="4865" max="4865" width="4" style="20" customWidth="1"/>
    <col min="4866" max="4866" width="11" style="20"/>
    <col min="4867" max="4867" width="46" style="20" customWidth="1"/>
    <col min="4868" max="4868" width="16" style="20" customWidth="1"/>
    <col min="4869" max="4869" width="19.109375" style="20" customWidth="1"/>
    <col min="4870" max="4870" width="13.5546875" style="20" customWidth="1"/>
    <col min="4871" max="4871" width="13.109375" style="20" customWidth="1"/>
    <col min="4872" max="4872" width="14.6640625" style="20" customWidth="1"/>
    <col min="4873" max="4873" width="15.33203125" style="20" bestFit="1" customWidth="1"/>
    <col min="4874" max="5120" width="11" style="20"/>
    <col min="5121" max="5121" width="4" style="20" customWidth="1"/>
    <col min="5122" max="5122" width="11" style="20"/>
    <col min="5123" max="5123" width="46" style="20" customWidth="1"/>
    <col min="5124" max="5124" width="16" style="20" customWidth="1"/>
    <col min="5125" max="5125" width="19.109375" style="20" customWidth="1"/>
    <col min="5126" max="5126" width="13.5546875" style="20" customWidth="1"/>
    <col min="5127" max="5127" width="13.109375" style="20" customWidth="1"/>
    <col min="5128" max="5128" width="14.6640625" style="20" customWidth="1"/>
    <col min="5129" max="5129" width="15.33203125" style="20" bestFit="1" customWidth="1"/>
    <col min="5130" max="5376" width="11" style="20"/>
    <col min="5377" max="5377" width="4" style="20" customWidth="1"/>
    <col min="5378" max="5378" width="11" style="20"/>
    <col min="5379" max="5379" width="46" style="20" customWidth="1"/>
    <col min="5380" max="5380" width="16" style="20" customWidth="1"/>
    <col min="5381" max="5381" width="19.109375" style="20" customWidth="1"/>
    <col min="5382" max="5382" width="13.5546875" style="20" customWidth="1"/>
    <col min="5383" max="5383" width="13.109375" style="20" customWidth="1"/>
    <col min="5384" max="5384" width="14.6640625" style="20" customWidth="1"/>
    <col min="5385" max="5385" width="15.33203125" style="20" bestFit="1" customWidth="1"/>
    <col min="5386" max="5632" width="11" style="20"/>
    <col min="5633" max="5633" width="4" style="20" customWidth="1"/>
    <col min="5634" max="5634" width="11" style="20"/>
    <col min="5635" max="5635" width="46" style="20" customWidth="1"/>
    <col min="5636" max="5636" width="16" style="20" customWidth="1"/>
    <col min="5637" max="5637" width="19.109375" style="20" customWidth="1"/>
    <col min="5638" max="5638" width="13.5546875" style="20" customWidth="1"/>
    <col min="5639" max="5639" width="13.109375" style="20" customWidth="1"/>
    <col min="5640" max="5640" width="14.6640625" style="20" customWidth="1"/>
    <col min="5641" max="5641" width="15.33203125" style="20" bestFit="1" customWidth="1"/>
    <col min="5642" max="5888" width="11" style="20"/>
    <col min="5889" max="5889" width="4" style="20" customWidth="1"/>
    <col min="5890" max="5890" width="11" style="20"/>
    <col min="5891" max="5891" width="46" style="20" customWidth="1"/>
    <col min="5892" max="5892" width="16" style="20" customWidth="1"/>
    <col min="5893" max="5893" width="19.109375" style="20" customWidth="1"/>
    <col min="5894" max="5894" width="13.5546875" style="20" customWidth="1"/>
    <col min="5895" max="5895" width="13.109375" style="20" customWidth="1"/>
    <col min="5896" max="5896" width="14.6640625" style="20" customWidth="1"/>
    <col min="5897" max="5897" width="15.33203125" style="20" bestFit="1" customWidth="1"/>
    <col min="5898" max="6144" width="11" style="20"/>
    <col min="6145" max="6145" width="4" style="20" customWidth="1"/>
    <col min="6146" max="6146" width="11" style="20"/>
    <col min="6147" max="6147" width="46" style="20" customWidth="1"/>
    <col min="6148" max="6148" width="16" style="20" customWidth="1"/>
    <col min="6149" max="6149" width="19.109375" style="20" customWidth="1"/>
    <col min="6150" max="6150" width="13.5546875" style="20" customWidth="1"/>
    <col min="6151" max="6151" width="13.109375" style="20" customWidth="1"/>
    <col min="6152" max="6152" width="14.6640625" style="20" customWidth="1"/>
    <col min="6153" max="6153" width="15.33203125" style="20" bestFit="1" customWidth="1"/>
    <col min="6154" max="6400" width="11" style="20"/>
    <col min="6401" max="6401" width="4" style="20" customWidth="1"/>
    <col min="6402" max="6402" width="11" style="20"/>
    <col min="6403" max="6403" width="46" style="20" customWidth="1"/>
    <col min="6404" max="6404" width="16" style="20" customWidth="1"/>
    <col min="6405" max="6405" width="19.109375" style="20" customWidth="1"/>
    <col min="6406" max="6406" width="13.5546875" style="20" customWidth="1"/>
    <col min="6407" max="6407" width="13.109375" style="20" customWidth="1"/>
    <col min="6408" max="6408" width="14.6640625" style="20" customWidth="1"/>
    <col min="6409" max="6409" width="15.33203125" style="20" bestFit="1" customWidth="1"/>
    <col min="6410" max="6656" width="11" style="20"/>
    <col min="6657" max="6657" width="4" style="20" customWidth="1"/>
    <col min="6658" max="6658" width="11" style="20"/>
    <col min="6659" max="6659" width="46" style="20" customWidth="1"/>
    <col min="6660" max="6660" width="16" style="20" customWidth="1"/>
    <col min="6661" max="6661" width="19.109375" style="20" customWidth="1"/>
    <col min="6662" max="6662" width="13.5546875" style="20" customWidth="1"/>
    <col min="6663" max="6663" width="13.109375" style="20" customWidth="1"/>
    <col min="6664" max="6664" width="14.6640625" style="20" customWidth="1"/>
    <col min="6665" max="6665" width="15.33203125" style="20" bestFit="1" customWidth="1"/>
    <col min="6666" max="6912" width="11" style="20"/>
    <col min="6913" max="6913" width="4" style="20" customWidth="1"/>
    <col min="6914" max="6914" width="11" style="20"/>
    <col min="6915" max="6915" width="46" style="20" customWidth="1"/>
    <col min="6916" max="6916" width="16" style="20" customWidth="1"/>
    <col min="6917" max="6917" width="19.109375" style="20" customWidth="1"/>
    <col min="6918" max="6918" width="13.5546875" style="20" customWidth="1"/>
    <col min="6919" max="6919" width="13.109375" style="20" customWidth="1"/>
    <col min="6920" max="6920" width="14.6640625" style="20" customWidth="1"/>
    <col min="6921" max="6921" width="15.33203125" style="20" bestFit="1" customWidth="1"/>
    <col min="6922" max="7168" width="11" style="20"/>
    <col min="7169" max="7169" width="4" style="20" customWidth="1"/>
    <col min="7170" max="7170" width="11" style="20"/>
    <col min="7171" max="7171" width="46" style="20" customWidth="1"/>
    <col min="7172" max="7172" width="16" style="20" customWidth="1"/>
    <col min="7173" max="7173" width="19.109375" style="20" customWidth="1"/>
    <col min="7174" max="7174" width="13.5546875" style="20" customWidth="1"/>
    <col min="7175" max="7175" width="13.109375" style="20" customWidth="1"/>
    <col min="7176" max="7176" width="14.6640625" style="20" customWidth="1"/>
    <col min="7177" max="7177" width="15.33203125" style="20" bestFit="1" customWidth="1"/>
    <col min="7178" max="7424" width="11" style="20"/>
    <col min="7425" max="7425" width="4" style="20" customWidth="1"/>
    <col min="7426" max="7426" width="11" style="20"/>
    <col min="7427" max="7427" width="46" style="20" customWidth="1"/>
    <col min="7428" max="7428" width="16" style="20" customWidth="1"/>
    <col min="7429" max="7429" width="19.109375" style="20" customWidth="1"/>
    <col min="7430" max="7430" width="13.5546875" style="20" customWidth="1"/>
    <col min="7431" max="7431" width="13.109375" style="20" customWidth="1"/>
    <col min="7432" max="7432" width="14.6640625" style="20" customWidth="1"/>
    <col min="7433" max="7433" width="15.33203125" style="20" bestFit="1" customWidth="1"/>
    <col min="7434" max="7680" width="11" style="20"/>
    <col min="7681" max="7681" width="4" style="20" customWidth="1"/>
    <col min="7682" max="7682" width="11" style="20"/>
    <col min="7683" max="7683" width="46" style="20" customWidth="1"/>
    <col min="7684" max="7684" width="16" style="20" customWidth="1"/>
    <col min="7685" max="7685" width="19.109375" style="20" customWidth="1"/>
    <col min="7686" max="7686" width="13.5546875" style="20" customWidth="1"/>
    <col min="7687" max="7687" width="13.109375" style="20" customWidth="1"/>
    <col min="7688" max="7688" width="14.6640625" style="20" customWidth="1"/>
    <col min="7689" max="7689" width="15.33203125" style="20" bestFit="1" customWidth="1"/>
    <col min="7690" max="7936" width="11" style="20"/>
    <col min="7937" max="7937" width="4" style="20" customWidth="1"/>
    <col min="7938" max="7938" width="11" style="20"/>
    <col min="7939" max="7939" width="46" style="20" customWidth="1"/>
    <col min="7940" max="7940" width="16" style="20" customWidth="1"/>
    <col min="7941" max="7941" width="19.109375" style="20" customWidth="1"/>
    <col min="7942" max="7942" width="13.5546875" style="20" customWidth="1"/>
    <col min="7943" max="7943" width="13.109375" style="20" customWidth="1"/>
    <col min="7944" max="7944" width="14.6640625" style="20" customWidth="1"/>
    <col min="7945" max="7945" width="15.33203125" style="20" bestFit="1" customWidth="1"/>
    <col min="7946" max="8192" width="11" style="20"/>
    <col min="8193" max="8193" width="4" style="20" customWidth="1"/>
    <col min="8194" max="8194" width="11" style="20"/>
    <col min="8195" max="8195" width="46" style="20" customWidth="1"/>
    <col min="8196" max="8196" width="16" style="20" customWidth="1"/>
    <col min="8197" max="8197" width="19.109375" style="20" customWidth="1"/>
    <col min="8198" max="8198" width="13.5546875" style="20" customWidth="1"/>
    <col min="8199" max="8199" width="13.109375" style="20" customWidth="1"/>
    <col min="8200" max="8200" width="14.6640625" style="20" customWidth="1"/>
    <col min="8201" max="8201" width="15.33203125" style="20" bestFit="1" customWidth="1"/>
    <col min="8202" max="8448" width="11" style="20"/>
    <col min="8449" max="8449" width="4" style="20" customWidth="1"/>
    <col min="8450" max="8450" width="11" style="20"/>
    <col min="8451" max="8451" width="46" style="20" customWidth="1"/>
    <col min="8452" max="8452" width="16" style="20" customWidth="1"/>
    <col min="8453" max="8453" width="19.109375" style="20" customWidth="1"/>
    <col min="8454" max="8454" width="13.5546875" style="20" customWidth="1"/>
    <col min="8455" max="8455" width="13.109375" style="20" customWidth="1"/>
    <col min="8456" max="8456" width="14.6640625" style="20" customWidth="1"/>
    <col min="8457" max="8457" width="15.33203125" style="20" bestFit="1" customWidth="1"/>
    <col min="8458" max="8704" width="11" style="20"/>
    <col min="8705" max="8705" width="4" style="20" customWidth="1"/>
    <col min="8706" max="8706" width="11" style="20"/>
    <col min="8707" max="8707" width="46" style="20" customWidth="1"/>
    <col min="8708" max="8708" width="16" style="20" customWidth="1"/>
    <col min="8709" max="8709" width="19.109375" style="20" customWidth="1"/>
    <col min="8710" max="8710" width="13.5546875" style="20" customWidth="1"/>
    <col min="8711" max="8711" width="13.109375" style="20" customWidth="1"/>
    <col min="8712" max="8712" width="14.6640625" style="20" customWidth="1"/>
    <col min="8713" max="8713" width="15.33203125" style="20" bestFit="1" customWidth="1"/>
    <col min="8714" max="8960" width="11" style="20"/>
    <col min="8961" max="8961" width="4" style="20" customWidth="1"/>
    <col min="8962" max="8962" width="11" style="20"/>
    <col min="8963" max="8963" width="46" style="20" customWidth="1"/>
    <col min="8964" max="8964" width="16" style="20" customWidth="1"/>
    <col min="8965" max="8965" width="19.109375" style="20" customWidth="1"/>
    <col min="8966" max="8966" width="13.5546875" style="20" customWidth="1"/>
    <col min="8967" max="8967" width="13.109375" style="20" customWidth="1"/>
    <col min="8968" max="8968" width="14.6640625" style="20" customWidth="1"/>
    <col min="8969" max="8969" width="15.33203125" style="20" bestFit="1" customWidth="1"/>
    <col min="8970" max="9216" width="11" style="20"/>
    <col min="9217" max="9217" width="4" style="20" customWidth="1"/>
    <col min="9218" max="9218" width="11" style="20"/>
    <col min="9219" max="9219" width="46" style="20" customWidth="1"/>
    <col min="9220" max="9220" width="16" style="20" customWidth="1"/>
    <col min="9221" max="9221" width="19.109375" style="20" customWidth="1"/>
    <col min="9222" max="9222" width="13.5546875" style="20" customWidth="1"/>
    <col min="9223" max="9223" width="13.109375" style="20" customWidth="1"/>
    <col min="9224" max="9224" width="14.6640625" style="20" customWidth="1"/>
    <col min="9225" max="9225" width="15.33203125" style="20" bestFit="1" customWidth="1"/>
    <col min="9226" max="9472" width="11" style="20"/>
    <col min="9473" max="9473" width="4" style="20" customWidth="1"/>
    <col min="9474" max="9474" width="11" style="20"/>
    <col min="9475" max="9475" width="46" style="20" customWidth="1"/>
    <col min="9476" max="9476" width="16" style="20" customWidth="1"/>
    <col min="9477" max="9477" width="19.109375" style="20" customWidth="1"/>
    <col min="9478" max="9478" width="13.5546875" style="20" customWidth="1"/>
    <col min="9479" max="9479" width="13.109375" style="20" customWidth="1"/>
    <col min="9480" max="9480" width="14.6640625" style="20" customWidth="1"/>
    <col min="9481" max="9481" width="15.33203125" style="20" bestFit="1" customWidth="1"/>
    <col min="9482" max="9728" width="11" style="20"/>
    <col min="9729" max="9729" width="4" style="20" customWidth="1"/>
    <col min="9730" max="9730" width="11" style="20"/>
    <col min="9731" max="9731" width="46" style="20" customWidth="1"/>
    <col min="9732" max="9732" width="16" style="20" customWidth="1"/>
    <col min="9733" max="9733" width="19.109375" style="20" customWidth="1"/>
    <col min="9734" max="9734" width="13.5546875" style="20" customWidth="1"/>
    <col min="9735" max="9735" width="13.109375" style="20" customWidth="1"/>
    <col min="9736" max="9736" width="14.6640625" style="20" customWidth="1"/>
    <col min="9737" max="9737" width="15.33203125" style="20" bestFit="1" customWidth="1"/>
    <col min="9738" max="9984" width="11" style="20"/>
    <col min="9985" max="9985" width="4" style="20" customWidth="1"/>
    <col min="9986" max="9986" width="11" style="20"/>
    <col min="9987" max="9987" width="46" style="20" customWidth="1"/>
    <col min="9988" max="9988" width="16" style="20" customWidth="1"/>
    <col min="9989" max="9989" width="19.109375" style="20" customWidth="1"/>
    <col min="9990" max="9990" width="13.5546875" style="20" customWidth="1"/>
    <col min="9991" max="9991" width="13.109375" style="20" customWidth="1"/>
    <col min="9992" max="9992" width="14.6640625" style="20" customWidth="1"/>
    <col min="9993" max="9993" width="15.33203125" style="20" bestFit="1" customWidth="1"/>
    <col min="9994" max="10240" width="11" style="20"/>
    <col min="10241" max="10241" width="4" style="20" customWidth="1"/>
    <col min="10242" max="10242" width="11" style="20"/>
    <col min="10243" max="10243" width="46" style="20" customWidth="1"/>
    <col min="10244" max="10244" width="16" style="20" customWidth="1"/>
    <col min="10245" max="10245" width="19.109375" style="20" customWidth="1"/>
    <col min="10246" max="10246" width="13.5546875" style="20" customWidth="1"/>
    <col min="10247" max="10247" width="13.109375" style="20" customWidth="1"/>
    <col min="10248" max="10248" width="14.6640625" style="20" customWidth="1"/>
    <col min="10249" max="10249" width="15.33203125" style="20" bestFit="1" customWidth="1"/>
    <col min="10250" max="10496" width="11" style="20"/>
    <col min="10497" max="10497" width="4" style="20" customWidth="1"/>
    <col min="10498" max="10498" width="11" style="20"/>
    <col min="10499" max="10499" width="46" style="20" customWidth="1"/>
    <col min="10500" max="10500" width="16" style="20" customWidth="1"/>
    <col min="10501" max="10501" width="19.109375" style="20" customWidth="1"/>
    <col min="10502" max="10502" width="13.5546875" style="20" customWidth="1"/>
    <col min="10503" max="10503" width="13.109375" style="20" customWidth="1"/>
    <col min="10504" max="10504" width="14.6640625" style="20" customWidth="1"/>
    <col min="10505" max="10505" width="15.33203125" style="20" bestFit="1" customWidth="1"/>
    <col min="10506" max="10752" width="11" style="20"/>
    <col min="10753" max="10753" width="4" style="20" customWidth="1"/>
    <col min="10754" max="10754" width="11" style="20"/>
    <col min="10755" max="10755" width="46" style="20" customWidth="1"/>
    <col min="10756" max="10756" width="16" style="20" customWidth="1"/>
    <col min="10757" max="10757" width="19.109375" style="20" customWidth="1"/>
    <col min="10758" max="10758" width="13.5546875" style="20" customWidth="1"/>
    <col min="10759" max="10759" width="13.109375" style="20" customWidth="1"/>
    <col min="10760" max="10760" width="14.6640625" style="20" customWidth="1"/>
    <col min="10761" max="10761" width="15.33203125" style="20" bestFit="1" customWidth="1"/>
    <col min="10762" max="11008" width="11" style="20"/>
    <col min="11009" max="11009" width="4" style="20" customWidth="1"/>
    <col min="11010" max="11010" width="11" style="20"/>
    <col min="11011" max="11011" width="46" style="20" customWidth="1"/>
    <col min="11012" max="11012" width="16" style="20" customWidth="1"/>
    <col min="11013" max="11013" width="19.109375" style="20" customWidth="1"/>
    <col min="11014" max="11014" width="13.5546875" style="20" customWidth="1"/>
    <col min="11015" max="11015" width="13.109375" style="20" customWidth="1"/>
    <col min="11016" max="11016" width="14.6640625" style="20" customWidth="1"/>
    <col min="11017" max="11017" width="15.33203125" style="20" bestFit="1" customWidth="1"/>
    <col min="11018" max="11264" width="11" style="20"/>
    <col min="11265" max="11265" width="4" style="20" customWidth="1"/>
    <col min="11266" max="11266" width="11" style="20"/>
    <col min="11267" max="11267" width="46" style="20" customWidth="1"/>
    <col min="11268" max="11268" width="16" style="20" customWidth="1"/>
    <col min="11269" max="11269" width="19.109375" style="20" customWidth="1"/>
    <col min="11270" max="11270" width="13.5546875" style="20" customWidth="1"/>
    <col min="11271" max="11271" width="13.109375" style="20" customWidth="1"/>
    <col min="11272" max="11272" width="14.6640625" style="20" customWidth="1"/>
    <col min="11273" max="11273" width="15.33203125" style="20" bestFit="1" customWidth="1"/>
    <col min="11274" max="11520" width="11" style="20"/>
    <col min="11521" max="11521" width="4" style="20" customWidth="1"/>
    <col min="11522" max="11522" width="11" style="20"/>
    <col min="11523" max="11523" width="46" style="20" customWidth="1"/>
    <col min="11524" max="11524" width="16" style="20" customWidth="1"/>
    <col min="11525" max="11525" width="19.109375" style="20" customWidth="1"/>
    <col min="11526" max="11526" width="13.5546875" style="20" customWidth="1"/>
    <col min="11527" max="11527" width="13.109375" style="20" customWidth="1"/>
    <col min="11528" max="11528" width="14.6640625" style="20" customWidth="1"/>
    <col min="11529" max="11529" width="15.33203125" style="20" bestFit="1" customWidth="1"/>
    <col min="11530" max="11776" width="11" style="20"/>
    <col min="11777" max="11777" width="4" style="20" customWidth="1"/>
    <col min="11778" max="11778" width="11" style="20"/>
    <col min="11779" max="11779" width="46" style="20" customWidth="1"/>
    <col min="11780" max="11780" width="16" style="20" customWidth="1"/>
    <col min="11781" max="11781" width="19.109375" style="20" customWidth="1"/>
    <col min="11782" max="11782" width="13.5546875" style="20" customWidth="1"/>
    <col min="11783" max="11783" width="13.109375" style="20" customWidth="1"/>
    <col min="11784" max="11784" width="14.6640625" style="20" customWidth="1"/>
    <col min="11785" max="11785" width="15.33203125" style="20" bestFit="1" customWidth="1"/>
    <col min="11786" max="12032" width="11" style="20"/>
    <col min="12033" max="12033" width="4" style="20" customWidth="1"/>
    <col min="12034" max="12034" width="11" style="20"/>
    <col min="12035" max="12035" width="46" style="20" customWidth="1"/>
    <col min="12036" max="12036" width="16" style="20" customWidth="1"/>
    <col min="12037" max="12037" width="19.109375" style="20" customWidth="1"/>
    <col min="12038" max="12038" width="13.5546875" style="20" customWidth="1"/>
    <col min="12039" max="12039" width="13.109375" style="20" customWidth="1"/>
    <col min="12040" max="12040" width="14.6640625" style="20" customWidth="1"/>
    <col min="12041" max="12041" width="15.33203125" style="20" bestFit="1" customWidth="1"/>
    <col min="12042" max="12288" width="11" style="20"/>
    <col min="12289" max="12289" width="4" style="20" customWidth="1"/>
    <col min="12290" max="12290" width="11" style="20"/>
    <col min="12291" max="12291" width="46" style="20" customWidth="1"/>
    <col min="12292" max="12292" width="16" style="20" customWidth="1"/>
    <col min="12293" max="12293" width="19.109375" style="20" customWidth="1"/>
    <col min="12294" max="12294" width="13.5546875" style="20" customWidth="1"/>
    <col min="12295" max="12295" width="13.109375" style="20" customWidth="1"/>
    <col min="12296" max="12296" width="14.6640625" style="20" customWidth="1"/>
    <col min="12297" max="12297" width="15.33203125" style="20" bestFit="1" customWidth="1"/>
    <col min="12298" max="12544" width="11" style="20"/>
    <col min="12545" max="12545" width="4" style="20" customWidth="1"/>
    <col min="12546" max="12546" width="11" style="20"/>
    <col min="12547" max="12547" width="46" style="20" customWidth="1"/>
    <col min="12548" max="12548" width="16" style="20" customWidth="1"/>
    <col min="12549" max="12549" width="19.109375" style="20" customWidth="1"/>
    <col min="12550" max="12550" width="13.5546875" style="20" customWidth="1"/>
    <col min="12551" max="12551" width="13.109375" style="20" customWidth="1"/>
    <col min="12552" max="12552" width="14.6640625" style="20" customWidth="1"/>
    <col min="12553" max="12553" width="15.33203125" style="20" bestFit="1" customWidth="1"/>
    <col min="12554" max="12800" width="11" style="20"/>
    <col min="12801" max="12801" width="4" style="20" customWidth="1"/>
    <col min="12802" max="12802" width="11" style="20"/>
    <col min="12803" max="12803" width="46" style="20" customWidth="1"/>
    <col min="12804" max="12804" width="16" style="20" customWidth="1"/>
    <col min="12805" max="12805" width="19.109375" style="20" customWidth="1"/>
    <col min="12806" max="12806" width="13.5546875" style="20" customWidth="1"/>
    <col min="12807" max="12807" width="13.109375" style="20" customWidth="1"/>
    <col min="12808" max="12808" width="14.6640625" style="20" customWidth="1"/>
    <col min="12809" max="12809" width="15.33203125" style="20" bestFit="1" customWidth="1"/>
    <col min="12810" max="13056" width="11" style="20"/>
    <col min="13057" max="13057" width="4" style="20" customWidth="1"/>
    <col min="13058" max="13058" width="11" style="20"/>
    <col min="13059" max="13059" width="46" style="20" customWidth="1"/>
    <col min="13060" max="13060" width="16" style="20" customWidth="1"/>
    <col min="13061" max="13061" width="19.109375" style="20" customWidth="1"/>
    <col min="13062" max="13062" width="13.5546875" style="20" customWidth="1"/>
    <col min="13063" max="13063" width="13.109375" style="20" customWidth="1"/>
    <col min="13064" max="13064" width="14.6640625" style="20" customWidth="1"/>
    <col min="13065" max="13065" width="15.33203125" style="20" bestFit="1" customWidth="1"/>
    <col min="13066" max="13312" width="11" style="20"/>
    <col min="13313" max="13313" width="4" style="20" customWidth="1"/>
    <col min="13314" max="13314" width="11" style="20"/>
    <col min="13315" max="13315" width="46" style="20" customWidth="1"/>
    <col min="13316" max="13316" width="16" style="20" customWidth="1"/>
    <col min="13317" max="13317" width="19.109375" style="20" customWidth="1"/>
    <col min="13318" max="13318" width="13.5546875" style="20" customWidth="1"/>
    <col min="13319" max="13319" width="13.109375" style="20" customWidth="1"/>
    <col min="13320" max="13320" width="14.6640625" style="20" customWidth="1"/>
    <col min="13321" max="13321" width="15.33203125" style="20" bestFit="1" customWidth="1"/>
    <col min="13322" max="13568" width="11" style="20"/>
    <col min="13569" max="13569" width="4" style="20" customWidth="1"/>
    <col min="13570" max="13570" width="11" style="20"/>
    <col min="13571" max="13571" width="46" style="20" customWidth="1"/>
    <col min="13572" max="13572" width="16" style="20" customWidth="1"/>
    <col min="13573" max="13573" width="19.109375" style="20" customWidth="1"/>
    <col min="13574" max="13574" width="13.5546875" style="20" customWidth="1"/>
    <col min="13575" max="13575" width="13.109375" style="20" customWidth="1"/>
    <col min="13576" max="13576" width="14.6640625" style="20" customWidth="1"/>
    <col min="13577" max="13577" width="15.33203125" style="20" bestFit="1" customWidth="1"/>
    <col min="13578" max="13824" width="11" style="20"/>
    <col min="13825" max="13825" width="4" style="20" customWidth="1"/>
    <col min="13826" max="13826" width="11" style="20"/>
    <col min="13827" max="13827" width="46" style="20" customWidth="1"/>
    <col min="13828" max="13828" width="16" style="20" customWidth="1"/>
    <col min="13829" max="13829" width="19.109375" style="20" customWidth="1"/>
    <col min="13830" max="13830" width="13.5546875" style="20" customWidth="1"/>
    <col min="13831" max="13831" width="13.109375" style="20" customWidth="1"/>
    <col min="13832" max="13832" width="14.6640625" style="20" customWidth="1"/>
    <col min="13833" max="13833" width="15.33203125" style="20" bestFit="1" customWidth="1"/>
    <col min="13834" max="14080" width="11" style="20"/>
    <col min="14081" max="14081" width="4" style="20" customWidth="1"/>
    <col min="14082" max="14082" width="11" style="20"/>
    <col min="14083" max="14083" width="46" style="20" customWidth="1"/>
    <col min="14084" max="14084" width="16" style="20" customWidth="1"/>
    <col min="14085" max="14085" width="19.109375" style="20" customWidth="1"/>
    <col min="14086" max="14086" width="13.5546875" style="20" customWidth="1"/>
    <col min="14087" max="14087" width="13.109375" style="20" customWidth="1"/>
    <col min="14088" max="14088" width="14.6640625" style="20" customWidth="1"/>
    <col min="14089" max="14089" width="15.33203125" style="20" bestFit="1" customWidth="1"/>
    <col min="14090" max="14336" width="11" style="20"/>
    <col min="14337" max="14337" width="4" style="20" customWidth="1"/>
    <col min="14338" max="14338" width="11" style="20"/>
    <col min="14339" max="14339" width="46" style="20" customWidth="1"/>
    <col min="14340" max="14340" width="16" style="20" customWidth="1"/>
    <col min="14341" max="14341" width="19.109375" style="20" customWidth="1"/>
    <col min="14342" max="14342" width="13.5546875" style="20" customWidth="1"/>
    <col min="14343" max="14343" width="13.109375" style="20" customWidth="1"/>
    <col min="14344" max="14344" width="14.6640625" style="20" customWidth="1"/>
    <col min="14345" max="14345" width="15.33203125" style="20" bestFit="1" customWidth="1"/>
    <col min="14346" max="14592" width="11" style="20"/>
    <col min="14593" max="14593" width="4" style="20" customWidth="1"/>
    <col min="14594" max="14594" width="11" style="20"/>
    <col min="14595" max="14595" width="46" style="20" customWidth="1"/>
    <col min="14596" max="14596" width="16" style="20" customWidth="1"/>
    <col min="14597" max="14597" width="19.109375" style="20" customWidth="1"/>
    <col min="14598" max="14598" width="13.5546875" style="20" customWidth="1"/>
    <col min="14599" max="14599" width="13.109375" style="20" customWidth="1"/>
    <col min="14600" max="14600" width="14.6640625" style="20" customWidth="1"/>
    <col min="14601" max="14601" width="15.33203125" style="20" bestFit="1" customWidth="1"/>
    <col min="14602" max="14848" width="11" style="20"/>
    <col min="14849" max="14849" width="4" style="20" customWidth="1"/>
    <col min="14850" max="14850" width="11" style="20"/>
    <col min="14851" max="14851" width="46" style="20" customWidth="1"/>
    <col min="14852" max="14852" width="16" style="20" customWidth="1"/>
    <col min="14853" max="14853" width="19.109375" style="20" customWidth="1"/>
    <col min="14854" max="14854" width="13.5546875" style="20" customWidth="1"/>
    <col min="14855" max="14855" width="13.109375" style="20" customWidth="1"/>
    <col min="14856" max="14856" width="14.6640625" style="20" customWidth="1"/>
    <col min="14857" max="14857" width="15.33203125" style="20" bestFit="1" customWidth="1"/>
    <col min="14858" max="15104" width="11" style="20"/>
    <col min="15105" max="15105" width="4" style="20" customWidth="1"/>
    <col min="15106" max="15106" width="11" style="20"/>
    <col min="15107" max="15107" width="46" style="20" customWidth="1"/>
    <col min="15108" max="15108" width="16" style="20" customWidth="1"/>
    <col min="15109" max="15109" width="19.109375" style="20" customWidth="1"/>
    <col min="15110" max="15110" width="13.5546875" style="20" customWidth="1"/>
    <col min="15111" max="15111" width="13.109375" style="20" customWidth="1"/>
    <col min="15112" max="15112" width="14.6640625" style="20" customWidth="1"/>
    <col min="15113" max="15113" width="15.33203125" style="20" bestFit="1" customWidth="1"/>
    <col min="15114" max="15360" width="11" style="20"/>
    <col min="15361" max="15361" width="4" style="20" customWidth="1"/>
    <col min="15362" max="15362" width="11" style="20"/>
    <col min="15363" max="15363" width="46" style="20" customWidth="1"/>
    <col min="15364" max="15364" width="16" style="20" customWidth="1"/>
    <col min="15365" max="15365" width="19.109375" style="20" customWidth="1"/>
    <col min="15366" max="15366" width="13.5546875" style="20" customWidth="1"/>
    <col min="15367" max="15367" width="13.109375" style="20" customWidth="1"/>
    <col min="15368" max="15368" width="14.6640625" style="20" customWidth="1"/>
    <col min="15369" max="15369" width="15.33203125" style="20" bestFit="1" customWidth="1"/>
    <col min="15370" max="15616" width="11" style="20"/>
    <col min="15617" max="15617" width="4" style="20" customWidth="1"/>
    <col min="15618" max="15618" width="11" style="20"/>
    <col min="15619" max="15619" width="46" style="20" customWidth="1"/>
    <col min="15620" max="15620" width="16" style="20" customWidth="1"/>
    <col min="15621" max="15621" width="19.109375" style="20" customWidth="1"/>
    <col min="15622" max="15622" width="13.5546875" style="20" customWidth="1"/>
    <col min="15623" max="15623" width="13.109375" style="20" customWidth="1"/>
    <col min="15624" max="15624" width="14.6640625" style="20" customWidth="1"/>
    <col min="15625" max="15625" width="15.33203125" style="20" bestFit="1" customWidth="1"/>
    <col min="15626" max="15872" width="11" style="20"/>
    <col min="15873" max="15873" width="4" style="20" customWidth="1"/>
    <col min="15874" max="15874" width="11" style="20"/>
    <col min="15875" max="15875" width="46" style="20" customWidth="1"/>
    <col min="15876" max="15876" width="16" style="20" customWidth="1"/>
    <col min="15877" max="15877" width="19.109375" style="20" customWidth="1"/>
    <col min="15878" max="15878" width="13.5546875" style="20" customWidth="1"/>
    <col min="15879" max="15879" width="13.109375" style="20" customWidth="1"/>
    <col min="15880" max="15880" width="14.6640625" style="20" customWidth="1"/>
    <col min="15881" max="15881" width="15.33203125" style="20" bestFit="1" customWidth="1"/>
    <col min="15882" max="16128" width="11" style="20"/>
    <col min="16129" max="16129" width="4" style="20" customWidth="1"/>
    <col min="16130" max="16130" width="11" style="20"/>
    <col min="16131" max="16131" width="46" style="20" customWidth="1"/>
    <col min="16132" max="16132" width="16" style="20" customWidth="1"/>
    <col min="16133" max="16133" width="19.109375" style="20" customWidth="1"/>
    <col min="16134" max="16134" width="13.5546875" style="20" customWidth="1"/>
    <col min="16135" max="16135" width="13.109375" style="20" customWidth="1"/>
    <col min="16136" max="16136" width="14.6640625" style="20" customWidth="1"/>
    <col min="16137" max="16137" width="15.33203125" style="20" bestFit="1" customWidth="1"/>
    <col min="16138" max="16384" width="11" style="20"/>
  </cols>
  <sheetData>
    <row r="1" spans="2:9" s="1" customFormat="1" ht="14.4" thickBot="1" x14ac:dyDescent="0.35">
      <c r="D1" s="42"/>
      <c r="E1" s="42"/>
      <c r="F1" s="42"/>
      <c r="G1" s="42"/>
      <c r="H1" s="42"/>
      <c r="I1" s="42"/>
    </row>
    <row r="2" spans="2:9" s="1" customFormat="1" x14ac:dyDescent="0.3">
      <c r="B2" s="28" t="s">
        <v>0</v>
      </c>
      <c r="C2" s="29"/>
      <c r="D2" s="29"/>
      <c r="E2" s="29"/>
      <c r="F2" s="29"/>
      <c r="G2" s="29"/>
      <c r="H2" s="29"/>
      <c r="I2" s="30"/>
    </row>
    <row r="3" spans="2:9" s="1" customFormat="1" x14ac:dyDescent="0.3">
      <c r="B3" s="31" t="s">
        <v>1</v>
      </c>
      <c r="C3" s="32"/>
      <c r="D3" s="32"/>
      <c r="E3" s="32"/>
      <c r="F3" s="32"/>
      <c r="G3" s="32"/>
      <c r="H3" s="32"/>
      <c r="I3" s="33"/>
    </row>
    <row r="4" spans="2:9" s="1" customFormat="1" x14ac:dyDescent="0.3">
      <c r="B4" s="31" t="s">
        <v>2</v>
      </c>
      <c r="C4" s="32"/>
      <c r="D4" s="32"/>
      <c r="E4" s="32"/>
      <c r="F4" s="32"/>
      <c r="G4" s="32"/>
      <c r="H4" s="32"/>
      <c r="I4" s="33"/>
    </row>
    <row r="5" spans="2:9" s="1" customFormat="1" x14ac:dyDescent="0.3">
      <c r="B5" s="31" t="s">
        <v>90</v>
      </c>
      <c r="C5" s="32"/>
      <c r="D5" s="32"/>
      <c r="E5" s="32"/>
      <c r="F5" s="32"/>
      <c r="G5" s="32"/>
      <c r="H5" s="32"/>
      <c r="I5" s="33"/>
    </row>
    <row r="6" spans="2:9" s="1" customFormat="1" ht="14.4" thickBot="1" x14ac:dyDescent="0.35">
      <c r="B6" s="34" t="s">
        <v>4</v>
      </c>
      <c r="C6" s="35"/>
      <c r="D6" s="35"/>
      <c r="E6" s="35"/>
      <c r="F6" s="35"/>
      <c r="G6" s="35"/>
      <c r="H6" s="35"/>
      <c r="I6" s="36"/>
    </row>
    <row r="7" spans="2:9" s="1" customFormat="1" ht="15.75" customHeight="1" x14ac:dyDescent="0.3">
      <c r="B7" s="28" t="s">
        <v>5</v>
      </c>
      <c r="C7" s="37"/>
      <c r="D7" s="43" t="s">
        <v>6</v>
      </c>
      <c r="E7" s="44"/>
      <c r="F7" s="44"/>
      <c r="G7" s="44"/>
      <c r="H7" s="45"/>
      <c r="I7" s="46" t="s">
        <v>7</v>
      </c>
    </row>
    <row r="8" spans="2:9" s="1" customFormat="1" ht="15" customHeight="1" thickBot="1" x14ac:dyDescent="0.35">
      <c r="B8" s="31"/>
      <c r="C8" s="38"/>
      <c r="D8" s="47"/>
      <c r="E8" s="48"/>
      <c r="F8" s="48"/>
      <c r="G8" s="48"/>
      <c r="H8" s="49"/>
      <c r="I8" s="50"/>
    </row>
    <row r="9" spans="2:9" s="1" customFormat="1" ht="28.2" thickBot="1" x14ac:dyDescent="0.35">
      <c r="B9" s="34"/>
      <c r="C9" s="39"/>
      <c r="D9" s="51" t="s">
        <v>8</v>
      </c>
      <c r="E9" s="52" t="s">
        <v>9</v>
      </c>
      <c r="F9" s="51" t="s">
        <v>10</v>
      </c>
      <c r="G9" s="51" t="s">
        <v>11</v>
      </c>
      <c r="H9" s="51" t="s">
        <v>12</v>
      </c>
      <c r="I9" s="53"/>
    </row>
    <row r="10" spans="2:9" s="1" customFormat="1" x14ac:dyDescent="0.3">
      <c r="B10" s="2" t="s">
        <v>13</v>
      </c>
      <c r="C10" s="3"/>
      <c r="D10" s="54">
        <f t="shared" ref="D10:I10" si="0">D11+D19+D29+D39+D49+D59+D72+D76+D63</f>
        <v>44317263.139999993</v>
      </c>
      <c r="E10" s="54">
        <f t="shared" si="0"/>
        <v>579156.39999999851</v>
      </c>
      <c r="F10" s="54">
        <f t="shared" si="0"/>
        <v>44896419.539999999</v>
      </c>
      <c r="G10" s="54">
        <f t="shared" si="0"/>
        <v>16499692.65</v>
      </c>
      <c r="H10" s="54">
        <f t="shared" si="0"/>
        <v>16200301.43</v>
      </c>
      <c r="I10" s="54">
        <f t="shared" si="0"/>
        <v>28396726.889999997</v>
      </c>
    </row>
    <row r="11" spans="2:9" s="1" customFormat="1" x14ac:dyDescent="0.3">
      <c r="B11" s="4" t="s">
        <v>14</v>
      </c>
      <c r="C11" s="5"/>
      <c r="D11" s="55">
        <f t="shared" ref="D11:I11" si="1">SUM(D12:D18)</f>
        <v>18584448.809999999</v>
      </c>
      <c r="E11" s="55">
        <f t="shared" si="1"/>
        <v>-136573.79</v>
      </c>
      <c r="F11" s="55">
        <f t="shared" si="1"/>
        <v>18447875.02</v>
      </c>
      <c r="G11" s="55">
        <f t="shared" si="1"/>
        <v>8270074.5200000005</v>
      </c>
      <c r="H11" s="55">
        <f t="shared" si="1"/>
        <v>8270074.5200000005</v>
      </c>
      <c r="I11" s="55">
        <f t="shared" si="1"/>
        <v>10177800.5</v>
      </c>
    </row>
    <row r="12" spans="2:9" s="1" customFormat="1" x14ac:dyDescent="0.3">
      <c r="B12" s="6" t="s">
        <v>15</v>
      </c>
      <c r="C12" s="7"/>
      <c r="D12" s="55">
        <v>11672192</v>
      </c>
      <c r="E12" s="56">
        <v>108561</v>
      </c>
      <c r="F12" s="56">
        <f>D12+E12</f>
        <v>11780753</v>
      </c>
      <c r="G12" s="56">
        <v>5833425</v>
      </c>
      <c r="H12" s="56">
        <v>5833425</v>
      </c>
      <c r="I12" s="56">
        <f>F12-G12</f>
        <v>5947328</v>
      </c>
    </row>
    <row r="13" spans="2:9" s="1" customFormat="1" x14ac:dyDescent="0.3">
      <c r="B13" s="6" t="s">
        <v>16</v>
      </c>
      <c r="C13" s="7"/>
      <c r="D13" s="55">
        <v>240144</v>
      </c>
      <c r="E13" s="56">
        <v>0</v>
      </c>
      <c r="F13" s="56">
        <f t="shared" ref="F13:F18" si="2">D13+E13</f>
        <v>240144</v>
      </c>
      <c r="G13" s="56">
        <v>120050</v>
      </c>
      <c r="H13" s="56">
        <v>120050</v>
      </c>
      <c r="I13" s="56">
        <f t="shared" ref="I13:I18" si="3">F13-G13</f>
        <v>120094</v>
      </c>
    </row>
    <row r="14" spans="2:9" s="1" customFormat="1" x14ac:dyDescent="0.3">
      <c r="B14" s="6" t="s">
        <v>17</v>
      </c>
      <c r="C14" s="7"/>
      <c r="D14" s="55">
        <v>6136112.8099999996</v>
      </c>
      <c r="E14" s="56">
        <v>-145134.79</v>
      </c>
      <c r="F14" s="56">
        <f t="shared" si="2"/>
        <v>5990978.0199999996</v>
      </c>
      <c r="G14" s="56">
        <v>2113597.48</v>
      </c>
      <c r="H14" s="56">
        <v>2113597.48</v>
      </c>
      <c r="I14" s="56">
        <f t="shared" si="3"/>
        <v>3877380.5399999996</v>
      </c>
    </row>
    <row r="15" spans="2:9" s="1" customFormat="1" x14ac:dyDescent="0.3">
      <c r="B15" s="6" t="s">
        <v>18</v>
      </c>
      <c r="C15" s="7"/>
      <c r="D15" s="55"/>
      <c r="E15" s="56"/>
      <c r="F15" s="56">
        <f t="shared" si="2"/>
        <v>0</v>
      </c>
      <c r="G15" s="56"/>
      <c r="H15" s="56"/>
      <c r="I15" s="56">
        <f t="shared" si="3"/>
        <v>0</v>
      </c>
    </row>
    <row r="16" spans="2:9" s="1" customFormat="1" x14ac:dyDescent="0.3">
      <c r="B16" s="6" t="s">
        <v>19</v>
      </c>
      <c r="C16" s="7"/>
      <c r="D16" s="55">
        <v>436000</v>
      </c>
      <c r="E16" s="56">
        <v>0</v>
      </c>
      <c r="F16" s="56">
        <f t="shared" si="2"/>
        <v>436000</v>
      </c>
      <c r="G16" s="56">
        <v>203002.04</v>
      </c>
      <c r="H16" s="56">
        <v>203002.04</v>
      </c>
      <c r="I16" s="56">
        <f t="shared" si="3"/>
        <v>232997.96</v>
      </c>
    </row>
    <row r="17" spans="2:9" s="1" customFormat="1" x14ac:dyDescent="0.3">
      <c r="B17" s="6" t="s">
        <v>20</v>
      </c>
      <c r="C17" s="7"/>
      <c r="D17" s="55">
        <v>100000</v>
      </c>
      <c r="E17" s="56">
        <v>-100000</v>
      </c>
      <c r="F17" s="56">
        <f t="shared" si="2"/>
        <v>0</v>
      </c>
      <c r="G17" s="56">
        <v>0</v>
      </c>
      <c r="H17" s="56">
        <v>0</v>
      </c>
      <c r="I17" s="56">
        <f t="shared" si="3"/>
        <v>0</v>
      </c>
    </row>
    <row r="18" spans="2:9" s="1" customFormat="1" x14ac:dyDescent="0.3">
      <c r="B18" s="6" t="s">
        <v>21</v>
      </c>
      <c r="C18" s="7"/>
      <c r="D18" s="55"/>
      <c r="E18" s="56"/>
      <c r="F18" s="56">
        <f t="shared" si="2"/>
        <v>0</v>
      </c>
      <c r="G18" s="56"/>
      <c r="H18" s="56"/>
      <c r="I18" s="56">
        <f t="shared" si="3"/>
        <v>0</v>
      </c>
    </row>
    <row r="19" spans="2:9" s="1" customFormat="1" x14ac:dyDescent="0.3">
      <c r="B19" s="4" t="s">
        <v>22</v>
      </c>
      <c r="C19" s="5"/>
      <c r="D19" s="55">
        <f t="shared" ref="D19:I19" si="4">SUM(D20:D28)</f>
        <v>7882347.0199999996</v>
      </c>
      <c r="E19" s="55">
        <f t="shared" si="4"/>
        <v>-181529.86</v>
      </c>
      <c r="F19" s="55">
        <f t="shared" si="4"/>
        <v>7700817.1600000001</v>
      </c>
      <c r="G19" s="55">
        <f t="shared" si="4"/>
        <v>3316224.04</v>
      </c>
      <c r="H19" s="55">
        <f t="shared" si="4"/>
        <v>3085330.82</v>
      </c>
      <c r="I19" s="55">
        <f t="shared" si="4"/>
        <v>4384593.12</v>
      </c>
    </row>
    <row r="20" spans="2:9" s="1" customFormat="1" x14ac:dyDescent="0.3">
      <c r="B20" s="6" t="s">
        <v>23</v>
      </c>
      <c r="C20" s="7"/>
      <c r="D20" s="55">
        <v>898173.02</v>
      </c>
      <c r="E20" s="56">
        <v>-155386.5</v>
      </c>
      <c r="F20" s="55">
        <f t="shared" ref="F20:F28" si="5">D20+E20</f>
        <v>742786.52</v>
      </c>
      <c r="G20" s="56">
        <v>387759.19</v>
      </c>
      <c r="H20" s="56">
        <v>387759.19</v>
      </c>
      <c r="I20" s="56">
        <f>F20-G20</f>
        <v>355027.33</v>
      </c>
    </row>
    <row r="21" spans="2:9" s="1" customFormat="1" x14ac:dyDescent="0.3">
      <c r="B21" s="6" t="s">
        <v>24</v>
      </c>
      <c r="C21" s="7"/>
      <c r="D21" s="55">
        <v>1134000</v>
      </c>
      <c r="E21" s="56">
        <v>86036.64</v>
      </c>
      <c r="F21" s="55">
        <f t="shared" si="5"/>
        <v>1220036.6399999999</v>
      </c>
      <c r="G21" s="56">
        <v>741993.62</v>
      </c>
      <c r="H21" s="56">
        <v>680850.02</v>
      </c>
      <c r="I21" s="56">
        <f t="shared" ref="I21:I83" si="6">F21-G21</f>
        <v>478043.0199999999</v>
      </c>
    </row>
    <row r="22" spans="2:9" s="1" customFormat="1" x14ac:dyDescent="0.3">
      <c r="B22" s="6" t="s">
        <v>25</v>
      </c>
      <c r="C22" s="7"/>
      <c r="D22" s="55"/>
      <c r="E22" s="56"/>
      <c r="F22" s="55">
        <f t="shared" si="5"/>
        <v>0</v>
      </c>
      <c r="G22" s="56"/>
      <c r="H22" s="56"/>
      <c r="I22" s="56">
        <f t="shared" si="6"/>
        <v>0</v>
      </c>
    </row>
    <row r="23" spans="2:9" s="1" customFormat="1" x14ac:dyDescent="0.3">
      <c r="B23" s="6" t="s">
        <v>26</v>
      </c>
      <c r="C23" s="7"/>
      <c r="D23" s="55">
        <v>1439621</v>
      </c>
      <c r="E23" s="56">
        <v>-91621</v>
      </c>
      <c r="F23" s="55">
        <f t="shared" si="5"/>
        <v>1348000</v>
      </c>
      <c r="G23" s="56">
        <v>625225.98</v>
      </c>
      <c r="H23" s="56">
        <v>625225.98</v>
      </c>
      <c r="I23" s="56">
        <f t="shared" si="6"/>
        <v>722774.02</v>
      </c>
    </row>
    <row r="24" spans="2:9" s="1" customFormat="1" x14ac:dyDescent="0.3">
      <c r="B24" s="6" t="s">
        <v>27</v>
      </c>
      <c r="C24" s="7"/>
      <c r="D24" s="55">
        <v>361000</v>
      </c>
      <c r="E24" s="56">
        <v>20748</v>
      </c>
      <c r="F24" s="55">
        <f t="shared" si="5"/>
        <v>381748</v>
      </c>
      <c r="G24" s="56">
        <v>130749.86</v>
      </c>
      <c r="H24" s="56">
        <v>130749.86</v>
      </c>
      <c r="I24" s="56">
        <f t="shared" si="6"/>
        <v>250998.14</v>
      </c>
    </row>
    <row r="25" spans="2:9" s="1" customFormat="1" x14ac:dyDescent="0.3">
      <c r="B25" s="6" t="s">
        <v>28</v>
      </c>
      <c r="C25" s="7"/>
      <c r="D25" s="55">
        <v>3284553</v>
      </c>
      <c r="E25" s="56">
        <v>-183307</v>
      </c>
      <c r="F25" s="55">
        <f t="shared" si="5"/>
        <v>3101246</v>
      </c>
      <c r="G25" s="56">
        <v>1043548.76</v>
      </c>
      <c r="H25" s="56">
        <v>873799.14</v>
      </c>
      <c r="I25" s="56">
        <f t="shared" si="6"/>
        <v>2057697.24</v>
      </c>
    </row>
    <row r="26" spans="2:9" s="1" customFormat="1" x14ac:dyDescent="0.3">
      <c r="B26" s="6" t="s">
        <v>29</v>
      </c>
      <c r="C26" s="7"/>
      <c r="D26" s="55">
        <v>160000</v>
      </c>
      <c r="E26" s="56">
        <v>5000</v>
      </c>
      <c r="F26" s="55">
        <f t="shared" si="5"/>
        <v>165000</v>
      </c>
      <c r="G26" s="56">
        <v>70325.039999999994</v>
      </c>
      <c r="H26" s="56">
        <v>70325.039999999994</v>
      </c>
      <c r="I26" s="56">
        <f t="shared" si="6"/>
        <v>94674.96</v>
      </c>
    </row>
    <row r="27" spans="2:9" s="1" customFormat="1" x14ac:dyDescent="0.3">
      <c r="B27" s="6" t="s">
        <v>30</v>
      </c>
      <c r="C27" s="7"/>
      <c r="D27" s="55">
        <v>20000</v>
      </c>
      <c r="E27" s="56">
        <v>0</v>
      </c>
      <c r="F27" s="55">
        <f t="shared" si="5"/>
        <v>20000</v>
      </c>
      <c r="G27" s="56">
        <v>0</v>
      </c>
      <c r="H27" s="56">
        <v>0</v>
      </c>
      <c r="I27" s="56">
        <f t="shared" si="6"/>
        <v>20000</v>
      </c>
    </row>
    <row r="28" spans="2:9" s="1" customFormat="1" x14ac:dyDescent="0.3">
      <c r="B28" s="6" t="s">
        <v>31</v>
      </c>
      <c r="C28" s="7"/>
      <c r="D28" s="55">
        <v>585000</v>
      </c>
      <c r="E28" s="56">
        <v>137000</v>
      </c>
      <c r="F28" s="55">
        <f t="shared" si="5"/>
        <v>722000</v>
      </c>
      <c r="G28" s="56">
        <v>316621.59000000003</v>
      </c>
      <c r="H28" s="56">
        <v>316621.59000000003</v>
      </c>
      <c r="I28" s="56">
        <f t="shared" si="6"/>
        <v>405378.41</v>
      </c>
    </row>
    <row r="29" spans="2:9" s="1" customFormat="1" x14ac:dyDescent="0.3">
      <c r="B29" s="4" t="s">
        <v>32</v>
      </c>
      <c r="C29" s="5"/>
      <c r="D29" s="55">
        <f t="shared" ref="D29:I29" si="7">SUM(D30:D38)</f>
        <v>13331493.729999999</v>
      </c>
      <c r="E29" s="55">
        <f t="shared" si="7"/>
        <v>-4885458.7300000004</v>
      </c>
      <c r="F29" s="55">
        <f t="shared" si="7"/>
        <v>8446035</v>
      </c>
      <c r="G29" s="55">
        <f t="shared" si="7"/>
        <v>2639938.9700000002</v>
      </c>
      <c r="H29" s="55">
        <f t="shared" si="7"/>
        <v>2571440.9700000002</v>
      </c>
      <c r="I29" s="55">
        <f t="shared" si="7"/>
        <v>5806096.0299999993</v>
      </c>
    </row>
    <row r="30" spans="2:9" s="1" customFormat="1" x14ac:dyDescent="0.3">
      <c r="B30" s="6" t="s">
        <v>33</v>
      </c>
      <c r="C30" s="7"/>
      <c r="D30" s="55">
        <v>6647896.5300000003</v>
      </c>
      <c r="E30" s="56">
        <v>-6352428.1900000004</v>
      </c>
      <c r="F30" s="55">
        <f t="shared" ref="F30:F38" si="8">D30+E30</f>
        <v>295468.33999999985</v>
      </c>
      <c r="G30" s="56">
        <v>63334.2</v>
      </c>
      <c r="H30" s="56">
        <v>63334.2</v>
      </c>
      <c r="I30" s="56">
        <f t="shared" si="6"/>
        <v>232134.13999999984</v>
      </c>
    </row>
    <row r="31" spans="2:9" s="1" customFormat="1" x14ac:dyDescent="0.3">
      <c r="B31" s="6" t="s">
        <v>34</v>
      </c>
      <c r="C31" s="7"/>
      <c r="D31" s="55">
        <v>2007480.81</v>
      </c>
      <c r="E31" s="56">
        <v>-553989.9</v>
      </c>
      <c r="F31" s="55">
        <f t="shared" si="8"/>
        <v>1453490.9100000001</v>
      </c>
      <c r="G31" s="56">
        <v>806240.17</v>
      </c>
      <c r="H31" s="56">
        <v>793248.17</v>
      </c>
      <c r="I31" s="56">
        <f t="shared" si="6"/>
        <v>647250.74000000011</v>
      </c>
    </row>
    <row r="32" spans="2:9" s="1" customFormat="1" x14ac:dyDescent="0.3">
      <c r="B32" s="6" t="s">
        <v>35</v>
      </c>
      <c r="C32" s="7"/>
      <c r="D32" s="55">
        <v>215000</v>
      </c>
      <c r="E32" s="56">
        <v>11380</v>
      </c>
      <c r="F32" s="55">
        <f t="shared" si="8"/>
        <v>226380</v>
      </c>
      <c r="G32" s="56">
        <v>103919.39</v>
      </c>
      <c r="H32" s="56">
        <v>103919.39</v>
      </c>
      <c r="I32" s="56">
        <f t="shared" si="6"/>
        <v>122460.61</v>
      </c>
    </row>
    <row r="33" spans="2:9" s="1" customFormat="1" x14ac:dyDescent="0.3">
      <c r="B33" s="6" t="s">
        <v>36</v>
      </c>
      <c r="C33" s="7"/>
      <c r="D33" s="55">
        <v>105000</v>
      </c>
      <c r="E33" s="56">
        <v>140000</v>
      </c>
      <c r="F33" s="55">
        <f t="shared" si="8"/>
        <v>245000</v>
      </c>
      <c r="G33" s="56">
        <v>82529.570000000007</v>
      </c>
      <c r="H33" s="56">
        <v>82529.570000000007</v>
      </c>
      <c r="I33" s="56">
        <f t="shared" si="6"/>
        <v>162470.43</v>
      </c>
    </row>
    <row r="34" spans="2:9" s="1" customFormat="1" x14ac:dyDescent="0.3">
      <c r="B34" s="6" t="s">
        <v>37</v>
      </c>
      <c r="C34" s="7"/>
      <c r="D34" s="55">
        <v>1098000</v>
      </c>
      <c r="E34" s="56">
        <v>272201.95</v>
      </c>
      <c r="F34" s="55">
        <f t="shared" si="8"/>
        <v>1370201.95</v>
      </c>
      <c r="G34" s="56">
        <v>301993.81</v>
      </c>
      <c r="H34" s="56">
        <v>301993.81</v>
      </c>
      <c r="I34" s="56">
        <f t="shared" si="6"/>
        <v>1068208.1399999999</v>
      </c>
    </row>
    <row r="35" spans="2:9" s="1" customFormat="1" x14ac:dyDescent="0.3">
      <c r="B35" s="6" t="s">
        <v>38</v>
      </c>
      <c r="C35" s="7"/>
      <c r="D35" s="55">
        <v>107720</v>
      </c>
      <c r="E35" s="56">
        <v>5847</v>
      </c>
      <c r="F35" s="55">
        <f t="shared" si="8"/>
        <v>113567</v>
      </c>
      <c r="G35" s="56">
        <v>33118</v>
      </c>
      <c r="H35" s="56">
        <v>33118</v>
      </c>
      <c r="I35" s="56">
        <f t="shared" si="6"/>
        <v>80449</v>
      </c>
    </row>
    <row r="36" spans="2:9" s="1" customFormat="1" x14ac:dyDescent="0.3">
      <c r="B36" s="6" t="s">
        <v>39</v>
      </c>
      <c r="C36" s="7"/>
      <c r="D36" s="55">
        <v>300000</v>
      </c>
      <c r="E36" s="56">
        <v>20000</v>
      </c>
      <c r="F36" s="55">
        <f t="shared" si="8"/>
        <v>320000</v>
      </c>
      <c r="G36" s="56">
        <v>111263.42</v>
      </c>
      <c r="H36" s="56">
        <v>111263.42</v>
      </c>
      <c r="I36" s="56">
        <f t="shared" si="6"/>
        <v>208736.58000000002</v>
      </c>
    </row>
    <row r="37" spans="2:9" s="1" customFormat="1" x14ac:dyDescent="0.3">
      <c r="B37" s="6" t="s">
        <v>40</v>
      </c>
      <c r="C37" s="7"/>
      <c r="D37" s="55">
        <v>1414169.2</v>
      </c>
      <c r="E37" s="56">
        <v>475363.8</v>
      </c>
      <c r="F37" s="55">
        <f t="shared" si="8"/>
        <v>1889533</v>
      </c>
      <c r="G37" s="56">
        <v>879420.6</v>
      </c>
      <c r="H37" s="56">
        <v>823914.6</v>
      </c>
      <c r="I37" s="56">
        <f t="shared" si="6"/>
        <v>1010112.4</v>
      </c>
    </row>
    <row r="38" spans="2:9" s="1" customFormat="1" x14ac:dyDescent="0.3">
      <c r="B38" s="6" t="s">
        <v>41</v>
      </c>
      <c r="C38" s="7"/>
      <c r="D38" s="55">
        <v>1436227.19</v>
      </c>
      <c r="E38" s="56">
        <v>1096166.6100000001</v>
      </c>
      <c r="F38" s="55">
        <f t="shared" si="8"/>
        <v>2532393.7999999998</v>
      </c>
      <c r="G38" s="56">
        <v>258119.81</v>
      </c>
      <c r="H38" s="56">
        <v>258119.81</v>
      </c>
      <c r="I38" s="56">
        <f t="shared" si="6"/>
        <v>2274273.9899999998</v>
      </c>
    </row>
    <row r="39" spans="2:9" s="1" customFormat="1" ht="25.5" customHeight="1" x14ac:dyDescent="0.3">
      <c r="B39" s="26" t="s">
        <v>42</v>
      </c>
      <c r="C39" s="27"/>
      <c r="D39" s="55">
        <f t="shared" ref="D39:I39" si="9">SUM(D40:D48)</f>
        <v>2394595.5</v>
      </c>
      <c r="E39" s="55">
        <f t="shared" si="9"/>
        <v>-350349.58</v>
      </c>
      <c r="F39" s="55">
        <f>SUM(F40:F48)</f>
        <v>2044245.92</v>
      </c>
      <c r="G39" s="55">
        <f t="shared" si="9"/>
        <v>1256188.8400000001</v>
      </c>
      <c r="H39" s="55">
        <f t="shared" si="9"/>
        <v>1256188.8400000001</v>
      </c>
      <c r="I39" s="55">
        <f t="shared" si="9"/>
        <v>788057.07999999984</v>
      </c>
    </row>
    <row r="40" spans="2:9" s="1" customFormat="1" x14ac:dyDescent="0.3">
      <c r="B40" s="6" t="s">
        <v>43</v>
      </c>
      <c r="C40" s="7"/>
      <c r="D40" s="55"/>
      <c r="E40" s="56"/>
      <c r="F40" s="55">
        <f>D40+E40</f>
        <v>0</v>
      </c>
      <c r="G40" s="56"/>
      <c r="H40" s="56"/>
      <c r="I40" s="56">
        <f t="shared" si="6"/>
        <v>0</v>
      </c>
    </row>
    <row r="41" spans="2:9" s="1" customFormat="1" x14ac:dyDescent="0.3">
      <c r="B41" s="6" t="s">
        <v>44</v>
      </c>
      <c r="C41" s="7"/>
      <c r="D41" s="55"/>
      <c r="E41" s="56"/>
      <c r="F41" s="55">
        <f t="shared" ref="F41:F83" si="10">D41+E41</f>
        <v>0</v>
      </c>
      <c r="G41" s="56"/>
      <c r="H41" s="56"/>
      <c r="I41" s="56">
        <f t="shared" si="6"/>
        <v>0</v>
      </c>
    </row>
    <row r="42" spans="2:9" s="1" customFormat="1" x14ac:dyDescent="0.3">
      <c r="B42" s="6" t="s">
        <v>45</v>
      </c>
      <c r="C42" s="7"/>
      <c r="D42" s="55"/>
      <c r="E42" s="56"/>
      <c r="F42" s="55">
        <f t="shared" si="10"/>
        <v>0</v>
      </c>
      <c r="G42" s="56"/>
      <c r="H42" s="56"/>
      <c r="I42" s="56">
        <f t="shared" si="6"/>
        <v>0</v>
      </c>
    </row>
    <row r="43" spans="2:9" s="1" customFormat="1" x14ac:dyDescent="0.3">
      <c r="B43" s="6" t="s">
        <v>46</v>
      </c>
      <c r="C43" s="7"/>
      <c r="D43" s="55">
        <v>2221723.5</v>
      </c>
      <c r="E43" s="56">
        <v>-350349.58</v>
      </c>
      <c r="F43" s="55">
        <f t="shared" si="10"/>
        <v>1871373.92</v>
      </c>
      <c r="G43" s="56">
        <v>1169752.8400000001</v>
      </c>
      <c r="H43" s="56">
        <v>1169752.8400000001</v>
      </c>
      <c r="I43" s="56">
        <f t="shared" si="6"/>
        <v>701621.07999999984</v>
      </c>
    </row>
    <row r="44" spans="2:9" s="1" customFormat="1" x14ac:dyDescent="0.3">
      <c r="B44" s="6" t="s">
        <v>47</v>
      </c>
      <c r="C44" s="7"/>
      <c r="D44" s="55">
        <v>172872</v>
      </c>
      <c r="E44" s="56">
        <v>0</v>
      </c>
      <c r="F44" s="55">
        <f t="shared" si="10"/>
        <v>172872</v>
      </c>
      <c r="G44" s="56">
        <v>86436</v>
      </c>
      <c r="H44" s="56">
        <v>86436</v>
      </c>
      <c r="I44" s="56">
        <f t="shared" si="6"/>
        <v>86436</v>
      </c>
    </row>
    <row r="45" spans="2:9" s="1" customFormat="1" x14ac:dyDescent="0.3">
      <c r="B45" s="6" t="s">
        <v>48</v>
      </c>
      <c r="C45" s="7"/>
      <c r="D45" s="55"/>
      <c r="E45" s="56"/>
      <c r="F45" s="55">
        <f t="shared" si="10"/>
        <v>0</v>
      </c>
      <c r="G45" s="56"/>
      <c r="H45" s="56"/>
      <c r="I45" s="56">
        <f t="shared" si="6"/>
        <v>0</v>
      </c>
    </row>
    <row r="46" spans="2:9" s="1" customFormat="1" x14ac:dyDescent="0.3">
      <c r="B46" s="6" t="s">
        <v>49</v>
      </c>
      <c r="C46" s="7"/>
      <c r="D46" s="55"/>
      <c r="E46" s="56"/>
      <c r="F46" s="55">
        <f t="shared" si="10"/>
        <v>0</v>
      </c>
      <c r="G46" s="56"/>
      <c r="H46" s="56"/>
      <c r="I46" s="56">
        <f t="shared" si="6"/>
        <v>0</v>
      </c>
    </row>
    <row r="47" spans="2:9" s="1" customFormat="1" x14ac:dyDescent="0.3">
      <c r="B47" s="6" t="s">
        <v>50</v>
      </c>
      <c r="C47" s="7"/>
      <c r="D47" s="55"/>
      <c r="E47" s="56"/>
      <c r="F47" s="55">
        <f t="shared" si="10"/>
        <v>0</v>
      </c>
      <c r="G47" s="56"/>
      <c r="H47" s="56"/>
      <c r="I47" s="56">
        <f t="shared" si="6"/>
        <v>0</v>
      </c>
    </row>
    <row r="48" spans="2:9" s="1" customFormat="1" x14ac:dyDescent="0.3">
      <c r="B48" s="6" t="s">
        <v>51</v>
      </c>
      <c r="C48" s="7"/>
      <c r="D48" s="55"/>
      <c r="E48" s="56"/>
      <c r="F48" s="55">
        <f t="shared" si="10"/>
        <v>0</v>
      </c>
      <c r="G48" s="56"/>
      <c r="H48" s="56"/>
      <c r="I48" s="56">
        <f t="shared" si="6"/>
        <v>0</v>
      </c>
    </row>
    <row r="49" spans="2:9" s="1" customFormat="1" x14ac:dyDescent="0.3">
      <c r="B49" s="26" t="s">
        <v>52</v>
      </c>
      <c r="C49" s="27"/>
      <c r="D49" s="55">
        <f t="shared" ref="D49:I49" si="11">SUM(D50:D58)</f>
        <v>379378.07999999996</v>
      </c>
      <c r="E49" s="55">
        <f t="shared" si="11"/>
        <v>38958.93</v>
      </c>
      <c r="F49" s="55">
        <f t="shared" si="11"/>
        <v>418337.01</v>
      </c>
      <c r="G49" s="55">
        <f t="shared" si="11"/>
        <v>217266.28000000003</v>
      </c>
      <c r="H49" s="55">
        <f t="shared" si="11"/>
        <v>217266.28000000003</v>
      </c>
      <c r="I49" s="55">
        <f t="shared" si="11"/>
        <v>201070.72999999998</v>
      </c>
    </row>
    <row r="50" spans="2:9" s="1" customFormat="1" x14ac:dyDescent="0.3">
      <c r="B50" s="6" t="s">
        <v>53</v>
      </c>
      <c r="C50" s="7"/>
      <c r="D50" s="55">
        <v>199378.08</v>
      </c>
      <c r="E50" s="56">
        <v>-38577.07</v>
      </c>
      <c r="F50" s="55">
        <f t="shared" si="10"/>
        <v>160801.00999999998</v>
      </c>
      <c r="G50" s="56">
        <v>69088.02</v>
      </c>
      <c r="H50" s="56">
        <v>69088.02</v>
      </c>
      <c r="I50" s="56">
        <f t="shared" si="6"/>
        <v>91712.989999999976</v>
      </c>
    </row>
    <row r="51" spans="2:9" s="1" customFormat="1" x14ac:dyDescent="0.3">
      <c r="B51" s="6" t="s">
        <v>54</v>
      </c>
      <c r="C51" s="7"/>
      <c r="D51" s="55">
        <v>60000</v>
      </c>
      <c r="E51" s="56">
        <v>77536</v>
      </c>
      <c r="F51" s="55">
        <f t="shared" si="10"/>
        <v>137536</v>
      </c>
      <c r="G51" s="56">
        <v>72352</v>
      </c>
      <c r="H51" s="56">
        <v>72352</v>
      </c>
      <c r="I51" s="56">
        <f t="shared" si="6"/>
        <v>65184</v>
      </c>
    </row>
    <row r="52" spans="2:9" s="1" customFormat="1" x14ac:dyDescent="0.3">
      <c r="B52" s="6" t="s">
        <v>55</v>
      </c>
      <c r="C52" s="7"/>
      <c r="D52" s="55">
        <v>50000</v>
      </c>
      <c r="E52" s="56">
        <v>-50000</v>
      </c>
      <c r="F52" s="55">
        <f t="shared" si="10"/>
        <v>0</v>
      </c>
      <c r="G52" s="56">
        <v>0</v>
      </c>
      <c r="H52" s="56">
        <v>0</v>
      </c>
      <c r="I52" s="56">
        <f t="shared" si="6"/>
        <v>0</v>
      </c>
    </row>
    <row r="53" spans="2:9" s="1" customFormat="1" x14ac:dyDescent="0.3">
      <c r="B53" s="6" t="s">
        <v>56</v>
      </c>
      <c r="C53" s="7"/>
      <c r="D53" s="55">
        <v>0</v>
      </c>
      <c r="E53" s="56">
        <v>50000</v>
      </c>
      <c r="F53" s="55">
        <f t="shared" si="10"/>
        <v>50000</v>
      </c>
      <c r="G53" s="56">
        <v>49610.26</v>
      </c>
      <c r="H53" s="56">
        <v>49610.26</v>
      </c>
      <c r="I53" s="56">
        <f t="shared" si="6"/>
        <v>389.73999999999796</v>
      </c>
    </row>
    <row r="54" spans="2:9" s="1" customFormat="1" x14ac:dyDescent="0.3">
      <c r="B54" s="6" t="s">
        <v>57</v>
      </c>
      <c r="C54" s="7"/>
      <c r="D54" s="55"/>
      <c r="E54" s="56"/>
      <c r="F54" s="55">
        <f t="shared" si="10"/>
        <v>0</v>
      </c>
      <c r="G54" s="56"/>
      <c r="H54" s="56"/>
      <c r="I54" s="56">
        <f t="shared" si="6"/>
        <v>0</v>
      </c>
    </row>
    <row r="55" spans="2:9" s="1" customFormat="1" x14ac:dyDescent="0.3">
      <c r="B55" s="6" t="s">
        <v>58</v>
      </c>
      <c r="C55" s="7"/>
      <c r="D55" s="55">
        <v>70000</v>
      </c>
      <c r="E55" s="56">
        <v>0</v>
      </c>
      <c r="F55" s="55">
        <f t="shared" si="10"/>
        <v>70000</v>
      </c>
      <c r="G55" s="56">
        <v>26216</v>
      </c>
      <c r="H55" s="56">
        <v>26216</v>
      </c>
      <c r="I55" s="56">
        <f t="shared" si="6"/>
        <v>43784</v>
      </c>
    </row>
    <row r="56" spans="2:9" x14ac:dyDescent="0.3">
      <c r="B56" s="18" t="s">
        <v>59</v>
      </c>
      <c r="C56" s="19"/>
      <c r="D56" s="62"/>
      <c r="E56" s="63"/>
      <c r="F56" s="62">
        <f t="shared" si="10"/>
        <v>0</v>
      </c>
      <c r="G56" s="63"/>
      <c r="H56" s="63"/>
      <c r="I56" s="63">
        <f t="shared" si="6"/>
        <v>0</v>
      </c>
    </row>
    <row r="57" spans="2:9" x14ac:dyDescent="0.3">
      <c r="B57" s="4" t="s">
        <v>60</v>
      </c>
      <c r="C57" s="7"/>
      <c r="D57" s="62"/>
      <c r="E57" s="63"/>
      <c r="F57" s="62">
        <f t="shared" si="10"/>
        <v>0</v>
      </c>
      <c r="G57" s="63"/>
      <c r="H57" s="63"/>
      <c r="I57" s="63">
        <f t="shared" si="6"/>
        <v>0</v>
      </c>
    </row>
    <row r="58" spans="2:9" x14ac:dyDescent="0.3">
      <c r="B58" s="4" t="s">
        <v>61</v>
      </c>
      <c r="C58" s="7"/>
      <c r="D58" s="62"/>
      <c r="E58" s="63"/>
      <c r="F58" s="62">
        <f t="shared" si="10"/>
        <v>0</v>
      </c>
      <c r="G58" s="63"/>
      <c r="H58" s="63"/>
      <c r="I58" s="63">
        <f t="shared" si="6"/>
        <v>0</v>
      </c>
    </row>
    <row r="59" spans="2:9" x14ac:dyDescent="0.3">
      <c r="B59" s="4" t="s">
        <v>62</v>
      </c>
      <c r="C59" s="5"/>
      <c r="D59" s="62">
        <f>SUM(D60:D62)</f>
        <v>1745000</v>
      </c>
      <c r="E59" s="62">
        <f>SUM(E60:E62)</f>
        <v>6094109.4299999997</v>
      </c>
      <c r="F59" s="62">
        <f>SUM(F60:F62)</f>
        <v>7839109.4299999997</v>
      </c>
      <c r="G59" s="62">
        <f>SUM(G60:G62)</f>
        <v>800000</v>
      </c>
      <c r="H59" s="62">
        <f>SUM(H60:H62)</f>
        <v>800000</v>
      </c>
      <c r="I59" s="63">
        <f t="shared" si="6"/>
        <v>7039109.4299999997</v>
      </c>
    </row>
    <row r="60" spans="2:9" x14ac:dyDescent="0.3">
      <c r="B60" s="4" t="s">
        <v>63</v>
      </c>
      <c r="C60" s="7"/>
      <c r="D60" s="62">
        <v>1745000</v>
      </c>
      <c r="E60" s="63">
        <v>6094109.4299999997</v>
      </c>
      <c r="F60" s="62">
        <f t="shared" si="10"/>
        <v>7839109.4299999997</v>
      </c>
      <c r="G60" s="63">
        <v>800000</v>
      </c>
      <c r="H60" s="63">
        <v>800000</v>
      </c>
      <c r="I60" s="63">
        <f t="shared" si="6"/>
        <v>7039109.4299999997</v>
      </c>
    </row>
    <row r="61" spans="2:9" x14ac:dyDescent="0.3">
      <c r="B61" s="4" t="s">
        <v>64</v>
      </c>
      <c r="C61" s="7"/>
      <c r="D61" s="62"/>
      <c r="E61" s="63"/>
      <c r="F61" s="62">
        <f t="shared" si="10"/>
        <v>0</v>
      </c>
      <c r="G61" s="63"/>
      <c r="H61" s="63"/>
      <c r="I61" s="63">
        <f t="shared" si="6"/>
        <v>0</v>
      </c>
    </row>
    <row r="62" spans="2:9" x14ac:dyDescent="0.3">
      <c r="B62" s="4" t="s">
        <v>65</v>
      </c>
      <c r="C62" s="7"/>
      <c r="D62" s="62"/>
      <c r="E62" s="63"/>
      <c r="F62" s="62">
        <f t="shared" si="10"/>
        <v>0</v>
      </c>
      <c r="G62" s="63"/>
      <c r="H62" s="63"/>
      <c r="I62" s="63">
        <f t="shared" si="6"/>
        <v>0</v>
      </c>
    </row>
    <row r="63" spans="2:9" x14ac:dyDescent="0.3">
      <c r="B63" s="40" t="s">
        <v>66</v>
      </c>
      <c r="C63" s="41"/>
      <c r="D63" s="62">
        <f>SUM(D64:D71)</f>
        <v>0</v>
      </c>
      <c r="E63" s="62">
        <f>SUM(E64:E71)</f>
        <v>0</v>
      </c>
      <c r="F63" s="62">
        <f>F64+F65+F66+F67+F68+F70+F71</f>
        <v>0</v>
      </c>
      <c r="G63" s="62">
        <f>SUM(G64:G71)</f>
        <v>0</v>
      </c>
      <c r="H63" s="62">
        <f>SUM(H64:H71)</f>
        <v>0</v>
      </c>
      <c r="I63" s="63">
        <f t="shared" si="6"/>
        <v>0</v>
      </c>
    </row>
    <row r="64" spans="2:9" x14ac:dyDescent="0.3">
      <c r="B64" s="4" t="s">
        <v>67</v>
      </c>
      <c r="C64" s="7"/>
      <c r="D64" s="62"/>
      <c r="E64" s="63"/>
      <c r="F64" s="62">
        <f t="shared" si="10"/>
        <v>0</v>
      </c>
      <c r="G64" s="63"/>
      <c r="H64" s="63"/>
      <c r="I64" s="63">
        <f t="shared" si="6"/>
        <v>0</v>
      </c>
    </row>
    <row r="65" spans="2:9" x14ac:dyDescent="0.3">
      <c r="B65" s="4" t="s">
        <v>68</v>
      </c>
      <c r="C65" s="7"/>
      <c r="D65" s="62"/>
      <c r="E65" s="63"/>
      <c r="F65" s="62">
        <f t="shared" si="10"/>
        <v>0</v>
      </c>
      <c r="G65" s="63"/>
      <c r="H65" s="63"/>
      <c r="I65" s="63">
        <f t="shared" si="6"/>
        <v>0</v>
      </c>
    </row>
    <row r="66" spans="2:9" x14ac:dyDescent="0.3">
      <c r="B66" s="4" t="s">
        <v>69</v>
      </c>
      <c r="C66" s="7"/>
      <c r="D66" s="62"/>
      <c r="E66" s="63"/>
      <c r="F66" s="62">
        <f t="shared" si="10"/>
        <v>0</v>
      </c>
      <c r="G66" s="63"/>
      <c r="H66" s="63"/>
      <c r="I66" s="63">
        <f t="shared" si="6"/>
        <v>0</v>
      </c>
    </row>
    <row r="67" spans="2:9" x14ac:dyDescent="0.3">
      <c r="B67" s="4" t="s">
        <v>70</v>
      </c>
      <c r="C67" s="7"/>
      <c r="D67" s="62"/>
      <c r="E67" s="63"/>
      <c r="F67" s="62">
        <f t="shared" si="10"/>
        <v>0</v>
      </c>
      <c r="G67" s="63"/>
      <c r="H67" s="63"/>
      <c r="I67" s="63">
        <f t="shared" si="6"/>
        <v>0</v>
      </c>
    </row>
    <row r="68" spans="2:9" x14ac:dyDescent="0.3">
      <c r="B68" s="4" t="s">
        <v>71</v>
      </c>
      <c r="C68" s="7"/>
      <c r="D68" s="62"/>
      <c r="E68" s="63"/>
      <c r="F68" s="62">
        <f t="shared" si="10"/>
        <v>0</v>
      </c>
      <c r="G68" s="63"/>
      <c r="H68" s="63"/>
      <c r="I68" s="63">
        <f t="shared" si="6"/>
        <v>0</v>
      </c>
    </row>
    <row r="69" spans="2:9" x14ac:dyDescent="0.3">
      <c r="B69" s="4" t="s">
        <v>72</v>
      </c>
      <c r="C69" s="7"/>
      <c r="D69" s="62"/>
      <c r="E69" s="63"/>
      <c r="F69" s="62">
        <f t="shared" si="10"/>
        <v>0</v>
      </c>
      <c r="G69" s="63"/>
      <c r="H69" s="63"/>
      <c r="I69" s="63">
        <f t="shared" si="6"/>
        <v>0</v>
      </c>
    </row>
    <row r="70" spans="2:9" x14ac:dyDescent="0.3">
      <c r="B70" s="4" t="s">
        <v>73</v>
      </c>
      <c r="C70" s="7"/>
      <c r="D70" s="62"/>
      <c r="E70" s="63"/>
      <c r="F70" s="62">
        <f t="shared" si="10"/>
        <v>0</v>
      </c>
      <c r="G70" s="63"/>
      <c r="H70" s="63"/>
      <c r="I70" s="63">
        <f t="shared" si="6"/>
        <v>0</v>
      </c>
    </row>
    <row r="71" spans="2:9" x14ac:dyDescent="0.3">
      <c r="B71" s="4" t="s">
        <v>74</v>
      </c>
      <c r="C71" s="7"/>
      <c r="D71" s="62"/>
      <c r="E71" s="63"/>
      <c r="F71" s="62">
        <f t="shared" si="10"/>
        <v>0</v>
      </c>
      <c r="G71" s="63"/>
      <c r="H71" s="63"/>
      <c r="I71" s="63">
        <f t="shared" si="6"/>
        <v>0</v>
      </c>
    </row>
    <row r="72" spans="2:9" x14ac:dyDescent="0.3">
      <c r="B72" s="4" t="s">
        <v>75</v>
      </c>
      <c r="C72" s="5"/>
      <c r="D72" s="62">
        <f>SUM(D73:D75)</f>
        <v>0</v>
      </c>
      <c r="E72" s="62">
        <f>SUM(E73:E75)</f>
        <v>0</v>
      </c>
      <c r="F72" s="62">
        <f>SUM(F73:F75)</f>
        <v>0</v>
      </c>
      <c r="G72" s="62">
        <f>SUM(G73:G75)</f>
        <v>0</v>
      </c>
      <c r="H72" s="62">
        <f>SUM(H73:H75)</f>
        <v>0</v>
      </c>
      <c r="I72" s="63">
        <f t="shared" si="6"/>
        <v>0</v>
      </c>
    </row>
    <row r="73" spans="2:9" x14ac:dyDescent="0.3">
      <c r="B73" s="4" t="s">
        <v>76</v>
      </c>
      <c r="C73" s="7"/>
      <c r="D73" s="62"/>
      <c r="E73" s="63"/>
      <c r="F73" s="62">
        <f t="shared" si="10"/>
        <v>0</v>
      </c>
      <c r="G73" s="63"/>
      <c r="H73" s="63"/>
      <c r="I73" s="63">
        <f t="shared" si="6"/>
        <v>0</v>
      </c>
    </row>
    <row r="74" spans="2:9" x14ac:dyDescent="0.3">
      <c r="B74" s="4" t="s">
        <v>77</v>
      </c>
      <c r="C74" s="7"/>
      <c r="D74" s="62"/>
      <c r="E74" s="63"/>
      <c r="F74" s="62">
        <f t="shared" si="10"/>
        <v>0</v>
      </c>
      <c r="G74" s="63"/>
      <c r="H74" s="63"/>
      <c r="I74" s="63">
        <f t="shared" si="6"/>
        <v>0</v>
      </c>
    </row>
    <row r="75" spans="2:9" x14ac:dyDescent="0.3">
      <c r="B75" s="4" t="s">
        <v>78</v>
      </c>
      <c r="C75" s="7"/>
      <c r="D75" s="62"/>
      <c r="E75" s="63"/>
      <c r="F75" s="62">
        <f t="shared" si="10"/>
        <v>0</v>
      </c>
      <c r="G75" s="63"/>
      <c r="H75" s="63"/>
      <c r="I75" s="63">
        <f t="shared" si="6"/>
        <v>0</v>
      </c>
    </row>
    <row r="76" spans="2:9" x14ac:dyDescent="0.3">
      <c r="B76" s="4" t="s">
        <v>79</v>
      </c>
      <c r="C76" s="5"/>
      <c r="D76" s="62">
        <f>SUM(D77:D83)</f>
        <v>0</v>
      </c>
      <c r="E76" s="62">
        <f>SUM(E77:E83)</f>
        <v>0</v>
      </c>
      <c r="F76" s="62">
        <f>SUM(F77:F83)</f>
        <v>0</v>
      </c>
      <c r="G76" s="62">
        <f>SUM(G77:G83)</f>
        <v>0</v>
      </c>
      <c r="H76" s="62">
        <f>SUM(H77:H83)</f>
        <v>0</v>
      </c>
      <c r="I76" s="63">
        <f t="shared" si="6"/>
        <v>0</v>
      </c>
    </row>
    <row r="77" spans="2:9" x14ac:dyDescent="0.3">
      <c r="B77" s="4" t="s">
        <v>80</v>
      </c>
      <c r="C77" s="7"/>
      <c r="D77" s="62"/>
      <c r="E77" s="63"/>
      <c r="F77" s="62">
        <f t="shared" si="10"/>
        <v>0</v>
      </c>
      <c r="G77" s="63"/>
      <c r="H77" s="63"/>
      <c r="I77" s="63">
        <f t="shared" si="6"/>
        <v>0</v>
      </c>
    </row>
    <row r="78" spans="2:9" x14ac:dyDescent="0.3">
      <c r="B78" s="4" t="s">
        <v>81</v>
      </c>
      <c r="C78" s="7"/>
      <c r="D78" s="62"/>
      <c r="E78" s="63"/>
      <c r="F78" s="62">
        <f t="shared" si="10"/>
        <v>0</v>
      </c>
      <c r="G78" s="63"/>
      <c r="H78" s="63"/>
      <c r="I78" s="63">
        <f t="shared" si="6"/>
        <v>0</v>
      </c>
    </row>
    <row r="79" spans="2:9" x14ac:dyDescent="0.3">
      <c r="B79" s="4" t="s">
        <v>82</v>
      </c>
      <c r="C79" s="7"/>
      <c r="D79" s="62"/>
      <c r="E79" s="63"/>
      <c r="F79" s="62">
        <f t="shared" si="10"/>
        <v>0</v>
      </c>
      <c r="G79" s="63"/>
      <c r="H79" s="63"/>
      <c r="I79" s="63">
        <f t="shared" si="6"/>
        <v>0</v>
      </c>
    </row>
    <row r="80" spans="2:9" x14ac:dyDescent="0.3">
      <c r="B80" s="4" t="s">
        <v>83</v>
      </c>
      <c r="C80" s="7"/>
      <c r="D80" s="62"/>
      <c r="E80" s="63"/>
      <c r="F80" s="62">
        <f t="shared" si="10"/>
        <v>0</v>
      </c>
      <c r="G80" s="63"/>
      <c r="H80" s="63"/>
      <c r="I80" s="63">
        <f t="shared" si="6"/>
        <v>0</v>
      </c>
    </row>
    <row r="81" spans="2:9" x14ac:dyDescent="0.3">
      <c r="B81" s="4" t="s">
        <v>84</v>
      </c>
      <c r="C81" s="7"/>
      <c r="D81" s="62"/>
      <c r="E81" s="63"/>
      <c r="F81" s="62">
        <f t="shared" si="10"/>
        <v>0</v>
      </c>
      <c r="G81" s="63"/>
      <c r="H81" s="63"/>
      <c r="I81" s="63">
        <f t="shared" si="6"/>
        <v>0</v>
      </c>
    </row>
    <row r="82" spans="2:9" x14ac:dyDescent="0.3">
      <c r="B82" s="4" t="s">
        <v>85</v>
      </c>
      <c r="C82" s="7"/>
      <c r="D82" s="62"/>
      <c r="E82" s="63"/>
      <c r="F82" s="62">
        <f t="shared" si="10"/>
        <v>0</v>
      </c>
      <c r="G82" s="63"/>
      <c r="H82" s="63"/>
      <c r="I82" s="63">
        <f t="shared" si="6"/>
        <v>0</v>
      </c>
    </row>
    <row r="83" spans="2:9" x14ac:dyDescent="0.3">
      <c r="B83" s="4" t="s">
        <v>86</v>
      </c>
      <c r="C83" s="7"/>
      <c r="D83" s="62"/>
      <c r="E83" s="63"/>
      <c r="F83" s="62">
        <f t="shared" si="10"/>
        <v>0</v>
      </c>
      <c r="G83" s="63"/>
      <c r="H83" s="63"/>
      <c r="I83" s="63">
        <f t="shared" si="6"/>
        <v>0</v>
      </c>
    </row>
    <row r="84" spans="2:9" x14ac:dyDescent="0.3">
      <c r="B84" s="21"/>
      <c r="C84" s="22"/>
      <c r="D84" s="64"/>
      <c r="E84" s="65"/>
      <c r="F84" s="65"/>
      <c r="G84" s="65"/>
      <c r="H84" s="65"/>
      <c r="I84" s="65"/>
    </row>
    <row r="85" spans="2:9" x14ac:dyDescent="0.3">
      <c r="B85" s="12" t="s">
        <v>87</v>
      </c>
      <c r="C85" s="13"/>
      <c r="D85" s="66">
        <f t="shared" ref="D85:I85" si="12">D86+D104+D94+D114+D124+D134+D138+D147+D151</f>
        <v>20442786</v>
      </c>
      <c r="E85" s="66">
        <f>E86+E104+E94+E114+E124+E134+E138+E147+E151</f>
        <v>717189</v>
      </c>
      <c r="F85" s="66">
        <f t="shared" si="12"/>
        <v>21159975</v>
      </c>
      <c r="G85" s="66">
        <f>G86+G104+G94+G114+G124+G134+G138+G147+G151</f>
        <v>4293904.46</v>
      </c>
      <c r="H85" s="66">
        <f>H86+H104+H94+H114+H124+H134+H138+H147+H151</f>
        <v>4269904.46</v>
      </c>
      <c r="I85" s="66">
        <f t="shared" si="12"/>
        <v>16866070.539999999</v>
      </c>
    </row>
    <row r="86" spans="2:9" x14ac:dyDescent="0.3">
      <c r="B86" s="4" t="s">
        <v>14</v>
      </c>
      <c r="C86" s="5"/>
      <c r="D86" s="62">
        <f>SUM(D87:D93)</f>
        <v>3924388</v>
      </c>
      <c r="E86" s="62">
        <f>SUM(E87:E93)</f>
        <v>-16033</v>
      </c>
      <c r="F86" s="62">
        <f>SUM(F87:F93)</f>
        <v>3908355</v>
      </c>
      <c r="G86" s="62">
        <f>SUM(G87:G93)</f>
        <v>1569085.81</v>
      </c>
      <c r="H86" s="62">
        <f>SUM(H87:H93)</f>
        <v>1555085.81</v>
      </c>
      <c r="I86" s="63">
        <f t="shared" ref="I86:I149" si="13">F86-G86</f>
        <v>2339269.19</v>
      </c>
    </row>
    <row r="87" spans="2:9" x14ac:dyDescent="0.3">
      <c r="B87" s="4" t="s">
        <v>15</v>
      </c>
      <c r="C87" s="7"/>
      <c r="D87" s="62">
        <v>2101032</v>
      </c>
      <c r="E87" s="63">
        <v>-231854</v>
      </c>
      <c r="F87" s="62">
        <f t="shared" ref="F87:F103" si="14">D87+E87</f>
        <v>1869178</v>
      </c>
      <c r="G87" s="63">
        <v>837218</v>
      </c>
      <c r="H87" s="63">
        <v>837218</v>
      </c>
      <c r="I87" s="63">
        <f t="shared" si="13"/>
        <v>1031960</v>
      </c>
    </row>
    <row r="88" spans="2:9" x14ac:dyDescent="0.3">
      <c r="B88" s="4" t="s">
        <v>16</v>
      </c>
      <c r="C88" s="7"/>
      <c r="D88" s="62">
        <v>0</v>
      </c>
      <c r="E88" s="63">
        <v>287000</v>
      </c>
      <c r="F88" s="62">
        <f t="shared" si="14"/>
        <v>287000</v>
      </c>
      <c r="G88" s="63">
        <v>137000</v>
      </c>
      <c r="H88" s="63">
        <v>123000</v>
      </c>
      <c r="I88" s="63">
        <f t="shared" si="13"/>
        <v>150000</v>
      </c>
    </row>
    <row r="89" spans="2:9" x14ac:dyDescent="0.3">
      <c r="B89" s="4" t="s">
        <v>17</v>
      </c>
      <c r="C89" s="7"/>
      <c r="D89" s="62">
        <v>1473356</v>
      </c>
      <c r="E89" s="63">
        <v>114821</v>
      </c>
      <c r="F89" s="62">
        <f t="shared" si="14"/>
        <v>1588177</v>
      </c>
      <c r="G89" s="63">
        <v>537299.85</v>
      </c>
      <c r="H89" s="63">
        <v>537299.85</v>
      </c>
      <c r="I89" s="63">
        <f t="shared" si="13"/>
        <v>1050877.1499999999</v>
      </c>
    </row>
    <row r="90" spans="2:9" x14ac:dyDescent="0.3">
      <c r="B90" s="4" t="s">
        <v>18</v>
      </c>
      <c r="C90" s="7"/>
      <c r="D90" s="62">
        <v>100000</v>
      </c>
      <c r="E90" s="63">
        <v>14000</v>
      </c>
      <c r="F90" s="62">
        <f t="shared" si="14"/>
        <v>114000</v>
      </c>
      <c r="G90" s="63">
        <v>57567.96</v>
      </c>
      <c r="H90" s="63">
        <v>57567.96</v>
      </c>
      <c r="I90" s="63">
        <f t="shared" si="13"/>
        <v>56432.04</v>
      </c>
    </row>
    <row r="91" spans="2:9" x14ac:dyDescent="0.3">
      <c r="B91" s="4" t="s">
        <v>19</v>
      </c>
      <c r="C91" s="7"/>
      <c r="D91" s="62">
        <v>50000</v>
      </c>
      <c r="E91" s="63">
        <v>0</v>
      </c>
      <c r="F91" s="62">
        <f t="shared" si="14"/>
        <v>50000</v>
      </c>
      <c r="G91" s="63">
        <v>0</v>
      </c>
      <c r="H91" s="63">
        <v>0</v>
      </c>
      <c r="I91" s="63">
        <f t="shared" si="13"/>
        <v>50000</v>
      </c>
    </row>
    <row r="92" spans="2:9" x14ac:dyDescent="0.3">
      <c r="B92" s="4" t="s">
        <v>20</v>
      </c>
      <c r="C92" s="7"/>
      <c r="D92" s="62">
        <v>200000</v>
      </c>
      <c r="E92" s="63">
        <v>-200000</v>
      </c>
      <c r="F92" s="62">
        <f t="shared" si="14"/>
        <v>0</v>
      </c>
      <c r="G92" s="63">
        <v>0</v>
      </c>
      <c r="H92" s="63">
        <v>0</v>
      </c>
      <c r="I92" s="63">
        <f t="shared" si="13"/>
        <v>0</v>
      </c>
    </row>
    <row r="93" spans="2:9" x14ac:dyDescent="0.3">
      <c r="B93" s="4" t="s">
        <v>21</v>
      </c>
      <c r="C93" s="7"/>
      <c r="D93" s="62"/>
      <c r="E93" s="63"/>
      <c r="F93" s="62">
        <f t="shared" si="14"/>
        <v>0</v>
      </c>
      <c r="G93" s="63"/>
      <c r="H93" s="63"/>
      <c r="I93" s="63">
        <f t="shared" si="13"/>
        <v>0</v>
      </c>
    </row>
    <row r="94" spans="2:9" x14ac:dyDescent="0.3">
      <c r="B94" s="4" t="s">
        <v>22</v>
      </c>
      <c r="C94" s="5"/>
      <c r="D94" s="62">
        <f>SUM(D95:D103)</f>
        <v>570000</v>
      </c>
      <c r="E94" s="62">
        <f>SUM(E95:E103)</f>
        <v>528490</v>
      </c>
      <c r="F94" s="62">
        <f>SUM(F95:F103)</f>
        <v>1098490</v>
      </c>
      <c r="G94" s="62">
        <f>SUM(G95:G103)</f>
        <v>245215.01</v>
      </c>
      <c r="H94" s="62">
        <f>SUM(H95:H103)</f>
        <v>245215.01</v>
      </c>
      <c r="I94" s="63">
        <f t="shared" si="13"/>
        <v>853274.99</v>
      </c>
    </row>
    <row r="95" spans="2:9" x14ac:dyDescent="0.3">
      <c r="B95" s="4" t="s">
        <v>23</v>
      </c>
      <c r="C95" s="7"/>
      <c r="D95" s="62"/>
      <c r="E95" s="63"/>
      <c r="F95" s="62">
        <f t="shared" si="14"/>
        <v>0</v>
      </c>
      <c r="G95" s="63"/>
      <c r="H95" s="63"/>
      <c r="I95" s="63">
        <f t="shared" si="13"/>
        <v>0</v>
      </c>
    </row>
    <row r="96" spans="2:9" x14ac:dyDescent="0.3">
      <c r="B96" s="4" t="s">
        <v>24</v>
      </c>
      <c r="C96" s="7"/>
      <c r="D96" s="62"/>
      <c r="E96" s="63"/>
      <c r="F96" s="62">
        <f t="shared" si="14"/>
        <v>0</v>
      </c>
      <c r="G96" s="63"/>
      <c r="H96" s="63"/>
      <c r="I96" s="63">
        <f t="shared" si="13"/>
        <v>0</v>
      </c>
    </row>
    <row r="97" spans="2:9" x14ac:dyDescent="0.3">
      <c r="B97" s="4" t="s">
        <v>25</v>
      </c>
      <c r="C97" s="7"/>
      <c r="D97" s="62"/>
      <c r="E97" s="63"/>
      <c r="F97" s="62">
        <f t="shared" si="14"/>
        <v>0</v>
      </c>
      <c r="G97" s="63"/>
      <c r="H97" s="63"/>
      <c r="I97" s="63">
        <f t="shared" si="13"/>
        <v>0</v>
      </c>
    </row>
    <row r="98" spans="2:9" x14ac:dyDescent="0.3">
      <c r="B98" s="4" t="s">
        <v>26</v>
      </c>
      <c r="C98" s="7"/>
      <c r="D98" s="62"/>
      <c r="E98" s="63"/>
      <c r="F98" s="62">
        <f t="shared" si="14"/>
        <v>0</v>
      </c>
      <c r="G98" s="63"/>
      <c r="H98" s="63"/>
      <c r="I98" s="63">
        <f t="shared" si="13"/>
        <v>0</v>
      </c>
    </row>
    <row r="99" spans="2:9" x14ac:dyDescent="0.3">
      <c r="B99" s="4" t="s">
        <v>27</v>
      </c>
      <c r="C99" s="7"/>
      <c r="D99" s="62">
        <v>0</v>
      </c>
      <c r="E99" s="63">
        <v>15500</v>
      </c>
      <c r="F99" s="62">
        <f t="shared" si="14"/>
        <v>15500</v>
      </c>
      <c r="G99" s="63">
        <v>6376.42</v>
      </c>
      <c r="H99" s="63">
        <v>6376.42</v>
      </c>
      <c r="I99" s="63">
        <f t="shared" si="13"/>
        <v>9123.58</v>
      </c>
    </row>
    <row r="100" spans="2:9" x14ac:dyDescent="0.3">
      <c r="B100" s="4" t="s">
        <v>28</v>
      </c>
      <c r="C100" s="7"/>
      <c r="D100" s="62">
        <v>320000</v>
      </c>
      <c r="E100" s="63">
        <v>99000</v>
      </c>
      <c r="F100" s="62">
        <f t="shared" si="14"/>
        <v>419000</v>
      </c>
      <c r="G100" s="63">
        <v>168254.54</v>
      </c>
      <c r="H100" s="63">
        <v>168254.54</v>
      </c>
      <c r="I100" s="63">
        <f t="shared" si="13"/>
        <v>250745.46</v>
      </c>
    </row>
    <row r="101" spans="2:9" x14ac:dyDescent="0.3">
      <c r="B101" s="4" t="s">
        <v>29</v>
      </c>
      <c r="C101" s="7"/>
      <c r="D101" s="62">
        <v>200000</v>
      </c>
      <c r="E101" s="63">
        <v>158740</v>
      </c>
      <c r="F101" s="62">
        <f t="shared" si="14"/>
        <v>358740</v>
      </c>
      <c r="G101" s="63">
        <v>19464.53</v>
      </c>
      <c r="H101" s="63">
        <v>19464.53</v>
      </c>
      <c r="I101" s="63">
        <f t="shared" si="13"/>
        <v>339275.47</v>
      </c>
    </row>
    <row r="102" spans="2:9" x14ac:dyDescent="0.3">
      <c r="B102" s="4" t="s">
        <v>30</v>
      </c>
      <c r="C102" s="7"/>
      <c r="D102" s="62">
        <v>0</v>
      </c>
      <c r="E102" s="63">
        <v>176600</v>
      </c>
      <c r="F102" s="62">
        <f t="shared" si="14"/>
        <v>176600</v>
      </c>
      <c r="G102" s="63">
        <v>0</v>
      </c>
      <c r="H102" s="63">
        <v>0</v>
      </c>
      <c r="I102" s="63">
        <f t="shared" si="13"/>
        <v>176600</v>
      </c>
    </row>
    <row r="103" spans="2:9" x14ac:dyDescent="0.3">
      <c r="B103" s="4" t="s">
        <v>31</v>
      </c>
      <c r="C103" s="7"/>
      <c r="D103" s="62">
        <v>50000</v>
      </c>
      <c r="E103" s="63">
        <v>78650</v>
      </c>
      <c r="F103" s="62">
        <f t="shared" si="14"/>
        <v>128650</v>
      </c>
      <c r="G103" s="63">
        <v>51119.519999999997</v>
      </c>
      <c r="H103" s="63">
        <v>51119.519999999997</v>
      </c>
      <c r="I103" s="63">
        <f t="shared" si="13"/>
        <v>77530.48000000001</v>
      </c>
    </row>
    <row r="104" spans="2:9" x14ac:dyDescent="0.3">
      <c r="B104" s="4" t="s">
        <v>32</v>
      </c>
      <c r="C104" s="5"/>
      <c r="D104" s="62">
        <f>SUM(D105:D113)</f>
        <v>4828198.5199999996</v>
      </c>
      <c r="E104" s="62">
        <f>SUM(E105:E113)</f>
        <v>383133.48</v>
      </c>
      <c r="F104" s="62">
        <f>SUM(F105:F113)</f>
        <v>5211332</v>
      </c>
      <c r="G104" s="62">
        <f>SUM(G105:G113)</f>
        <v>2446733.64</v>
      </c>
      <c r="H104" s="62">
        <f>SUM(H105:H113)</f>
        <v>2436733.64</v>
      </c>
      <c r="I104" s="63">
        <f t="shared" si="13"/>
        <v>2764598.36</v>
      </c>
    </row>
    <row r="105" spans="2:9" x14ac:dyDescent="0.3">
      <c r="B105" s="4" t="s">
        <v>33</v>
      </c>
      <c r="C105" s="7"/>
      <c r="D105" s="62">
        <v>2475764</v>
      </c>
      <c r="E105" s="63">
        <v>2454236</v>
      </c>
      <c r="F105" s="63">
        <f>D105+E105</f>
        <v>4930000</v>
      </c>
      <c r="G105" s="63">
        <v>2422743.64</v>
      </c>
      <c r="H105" s="63">
        <v>2422743.64</v>
      </c>
      <c r="I105" s="63">
        <f t="shared" si="13"/>
        <v>2507256.36</v>
      </c>
    </row>
    <row r="106" spans="2:9" x14ac:dyDescent="0.3">
      <c r="B106" s="4" t="s">
        <v>34</v>
      </c>
      <c r="C106" s="7"/>
      <c r="D106" s="62">
        <v>0</v>
      </c>
      <c r="E106" s="63">
        <v>35000</v>
      </c>
      <c r="F106" s="63">
        <f t="shared" ref="F106:F113" si="15">D106+E106</f>
        <v>35000</v>
      </c>
      <c r="G106" s="63">
        <v>15000</v>
      </c>
      <c r="H106" s="63">
        <v>5000</v>
      </c>
      <c r="I106" s="63">
        <f t="shared" si="13"/>
        <v>20000</v>
      </c>
    </row>
    <row r="107" spans="2:9" x14ac:dyDescent="0.3">
      <c r="B107" s="4" t="s">
        <v>35</v>
      </c>
      <c r="C107" s="7"/>
      <c r="D107" s="62">
        <v>2302434.52</v>
      </c>
      <c r="E107" s="63">
        <v>-2106102.52</v>
      </c>
      <c r="F107" s="63">
        <f t="shared" si="15"/>
        <v>196332</v>
      </c>
      <c r="G107" s="63">
        <v>0</v>
      </c>
      <c r="H107" s="63">
        <v>0</v>
      </c>
      <c r="I107" s="63">
        <f t="shared" si="13"/>
        <v>196332</v>
      </c>
    </row>
    <row r="108" spans="2:9" x14ac:dyDescent="0.3">
      <c r="B108" s="4" t="s">
        <v>36</v>
      </c>
      <c r="C108" s="7"/>
      <c r="D108" s="62"/>
      <c r="E108" s="63"/>
      <c r="F108" s="63">
        <f t="shared" si="15"/>
        <v>0</v>
      </c>
      <c r="G108" s="63"/>
      <c r="H108" s="63"/>
      <c r="I108" s="63">
        <f t="shared" si="13"/>
        <v>0</v>
      </c>
    </row>
    <row r="109" spans="2:9" x14ac:dyDescent="0.3">
      <c r="B109" s="4" t="s">
        <v>37</v>
      </c>
      <c r="C109" s="7"/>
      <c r="D109" s="62">
        <v>50000</v>
      </c>
      <c r="E109" s="63">
        <v>0</v>
      </c>
      <c r="F109" s="63">
        <f t="shared" si="15"/>
        <v>50000</v>
      </c>
      <c r="G109" s="63">
        <v>8990</v>
      </c>
      <c r="H109" s="63">
        <v>8990</v>
      </c>
      <c r="I109" s="63">
        <f t="shared" si="13"/>
        <v>41010</v>
      </c>
    </row>
    <row r="110" spans="2:9" x14ac:dyDescent="0.3">
      <c r="B110" s="4" t="s">
        <v>38</v>
      </c>
      <c r="C110" s="7"/>
      <c r="D110" s="62"/>
      <c r="E110" s="63"/>
      <c r="F110" s="63">
        <f t="shared" si="15"/>
        <v>0</v>
      </c>
      <c r="G110" s="63"/>
      <c r="H110" s="63"/>
      <c r="I110" s="63">
        <f t="shared" si="13"/>
        <v>0</v>
      </c>
    </row>
    <row r="111" spans="2:9" x14ac:dyDescent="0.3">
      <c r="B111" s="4" t="s">
        <v>39</v>
      </c>
      <c r="C111" s="7"/>
      <c r="D111" s="62"/>
      <c r="E111" s="63"/>
      <c r="F111" s="63">
        <f t="shared" si="15"/>
        <v>0</v>
      </c>
      <c r="G111" s="63"/>
      <c r="H111" s="63"/>
      <c r="I111" s="63">
        <f t="shared" si="13"/>
        <v>0</v>
      </c>
    </row>
    <row r="112" spans="2:9" x14ac:dyDescent="0.3">
      <c r="B112" s="4" t="s">
        <v>40</v>
      </c>
      <c r="C112" s="7"/>
      <c r="D112" s="62"/>
      <c r="E112" s="63"/>
      <c r="F112" s="63">
        <f t="shared" si="15"/>
        <v>0</v>
      </c>
      <c r="G112" s="63"/>
      <c r="H112" s="63"/>
      <c r="I112" s="63">
        <f t="shared" si="13"/>
        <v>0</v>
      </c>
    </row>
    <row r="113" spans="2:9" x14ac:dyDescent="0.3">
      <c r="B113" s="4" t="s">
        <v>41</v>
      </c>
      <c r="C113" s="7"/>
      <c r="D113" s="62"/>
      <c r="E113" s="63"/>
      <c r="F113" s="63">
        <f t="shared" si="15"/>
        <v>0</v>
      </c>
      <c r="G113" s="63"/>
      <c r="H113" s="63"/>
      <c r="I113" s="63">
        <f t="shared" si="13"/>
        <v>0</v>
      </c>
    </row>
    <row r="114" spans="2:9" ht="25.5" customHeight="1" x14ac:dyDescent="0.3">
      <c r="B114" s="40" t="s">
        <v>42</v>
      </c>
      <c r="C114" s="41"/>
      <c r="D114" s="62">
        <f>SUM(D115:D123)</f>
        <v>0</v>
      </c>
      <c r="E114" s="62">
        <f>SUM(E115:E123)</f>
        <v>0</v>
      </c>
      <c r="F114" s="62">
        <f>SUM(F115:F123)</f>
        <v>0</v>
      </c>
      <c r="G114" s="62">
        <f>SUM(G115:G123)</f>
        <v>0</v>
      </c>
      <c r="H114" s="62">
        <f>SUM(H115:H123)</f>
        <v>0</v>
      </c>
      <c r="I114" s="63">
        <f t="shared" si="13"/>
        <v>0</v>
      </c>
    </row>
    <row r="115" spans="2:9" x14ac:dyDescent="0.3">
      <c r="B115" s="4" t="s">
        <v>43</v>
      </c>
      <c r="C115" s="7"/>
      <c r="D115" s="62"/>
      <c r="E115" s="63"/>
      <c r="F115" s="63">
        <f>D115+E115</f>
        <v>0</v>
      </c>
      <c r="G115" s="63"/>
      <c r="H115" s="63"/>
      <c r="I115" s="63">
        <f t="shared" si="13"/>
        <v>0</v>
      </c>
    </row>
    <row r="116" spans="2:9" x14ac:dyDescent="0.3">
      <c r="B116" s="4" t="s">
        <v>44</v>
      </c>
      <c r="C116" s="7"/>
      <c r="D116" s="62"/>
      <c r="E116" s="63"/>
      <c r="F116" s="63">
        <f t="shared" ref="F116:F123" si="16">D116+E116</f>
        <v>0</v>
      </c>
      <c r="G116" s="63"/>
      <c r="H116" s="63"/>
      <c r="I116" s="63">
        <f t="shared" si="13"/>
        <v>0</v>
      </c>
    </row>
    <row r="117" spans="2:9" x14ac:dyDescent="0.3">
      <c r="B117" s="4" t="s">
        <v>45</v>
      </c>
      <c r="C117" s="7"/>
      <c r="D117" s="62"/>
      <c r="E117" s="63"/>
      <c r="F117" s="63">
        <f t="shared" si="16"/>
        <v>0</v>
      </c>
      <c r="G117" s="63"/>
      <c r="H117" s="63"/>
      <c r="I117" s="63">
        <f t="shared" si="13"/>
        <v>0</v>
      </c>
    </row>
    <row r="118" spans="2:9" x14ac:dyDescent="0.3">
      <c r="B118" s="4" t="s">
        <v>46</v>
      </c>
      <c r="C118" s="7"/>
      <c r="D118" s="62"/>
      <c r="E118" s="63"/>
      <c r="F118" s="63">
        <f t="shared" si="16"/>
        <v>0</v>
      </c>
      <c r="G118" s="63"/>
      <c r="H118" s="63"/>
      <c r="I118" s="63">
        <f t="shared" si="13"/>
        <v>0</v>
      </c>
    </row>
    <row r="119" spans="2:9" x14ac:dyDescent="0.3">
      <c r="B119" s="4" t="s">
        <v>47</v>
      </c>
      <c r="C119" s="7"/>
      <c r="D119" s="62"/>
      <c r="E119" s="63"/>
      <c r="F119" s="63">
        <f t="shared" si="16"/>
        <v>0</v>
      </c>
      <c r="G119" s="63"/>
      <c r="H119" s="63"/>
      <c r="I119" s="63">
        <f t="shared" si="13"/>
        <v>0</v>
      </c>
    </row>
    <row r="120" spans="2:9" x14ac:dyDescent="0.3">
      <c r="B120" s="4" t="s">
        <v>48</v>
      </c>
      <c r="C120" s="7"/>
      <c r="D120" s="62"/>
      <c r="E120" s="63"/>
      <c r="F120" s="63">
        <f t="shared" si="16"/>
        <v>0</v>
      </c>
      <c r="G120" s="63"/>
      <c r="H120" s="63"/>
      <c r="I120" s="63">
        <f t="shared" si="13"/>
        <v>0</v>
      </c>
    </row>
    <row r="121" spans="2:9" x14ac:dyDescent="0.3">
      <c r="B121" s="4" t="s">
        <v>49</v>
      </c>
      <c r="C121" s="7"/>
      <c r="D121" s="62"/>
      <c r="E121" s="63"/>
      <c r="F121" s="63">
        <f t="shared" si="16"/>
        <v>0</v>
      </c>
      <c r="G121" s="63"/>
      <c r="H121" s="63"/>
      <c r="I121" s="63">
        <f t="shared" si="13"/>
        <v>0</v>
      </c>
    </row>
    <row r="122" spans="2:9" x14ac:dyDescent="0.3">
      <c r="B122" s="4" t="s">
        <v>50</v>
      </c>
      <c r="C122" s="7"/>
      <c r="D122" s="62"/>
      <c r="E122" s="63"/>
      <c r="F122" s="63">
        <f t="shared" si="16"/>
        <v>0</v>
      </c>
      <c r="G122" s="63"/>
      <c r="H122" s="63"/>
      <c r="I122" s="63">
        <f t="shared" si="13"/>
        <v>0</v>
      </c>
    </row>
    <row r="123" spans="2:9" x14ac:dyDescent="0.3">
      <c r="B123" s="4" t="s">
        <v>51</v>
      </c>
      <c r="C123" s="7"/>
      <c r="D123" s="62"/>
      <c r="E123" s="63"/>
      <c r="F123" s="63">
        <f t="shared" si="16"/>
        <v>0</v>
      </c>
      <c r="G123" s="63"/>
      <c r="H123" s="63"/>
      <c r="I123" s="63">
        <f t="shared" si="13"/>
        <v>0</v>
      </c>
    </row>
    <row r="124" spans="2:9" x14ac:dyDescent="0.3">
      <c r="B124" s="4" t="s">
        <v>52</v>
      </c>
      <c r="C124" s="5"/>
      <c r="D124" s="62">
        <f>SUM(D125:D133)</f>
        <v>399285.48</v>
      </c>
      <c r="E124" s="62">
        <f>SUM(E125:E133)</f>
        <v>-74285.48000000001</v>
      </c>
      <c r="F124" s="62">
        <f>SUM(F125:F133)</f>
        <v>325000</v>
      </c>
      <c r="G124" s="62">
        <f>SUM(G125:G133)</f>
        <v>32870</v>
      </c>
      <c r="H124" s="62">
        <f>SUM(H125:H133)</f>
        <v>32870</v>
      </c>
      <c r="I124" s="63">
        <f t="shared" si="13"/>
        <v>292130</v>
      </c>
    </row>
    <row r="125" spans="2:9" x14ac:dyDescent="0.3">
      <c r="B125" s="4" t="s">
        <v>53</v>
      </c>
      <c r="C125" s="7"/>
      <c r="D125" s="62">
        <v>338285.48</v>
      </c>
      <c r="E125" s="63">
        <v>-158285.48000000001</v>
      </c>
      <c r="F125" s="63">
        <f>D125+E125</f>
        <v>179999.99999999997</v>
      </c>
      <c r="G125" s="63">
        <v>0</v>
      </c>
      <c r="H125" s="63">
        <v>0</v>
      </c>
      <c r="I125" s="63">
        <f t="shared" si="13"/>
        <v>179999.99999999997</v>
      </c>
    </row>
    <row r="126" spans="2:9" x14ac:dyDescent="0.3">
      <c r="B126" s="4" t="s">
        <v>54</v>
      </c>
      <c r="C126" s="7"/>
      <c r="D126" s="62"/>
      <c r="E126" s="63"/>
      <c r="F126" s="63">
        <f t="shared" ref="F126:F133" si="17">D126+E126</f>
        <v>0</v>
      </c>
      <c r="G126" s="63"/>
      <c r="H126" s="63"/>
      <c r="I126" s="63">
        <f t="shared" si="13"/>
        <v>0</v>
      </c>
    </row>
    <row r="127" spans="2:9" x14ac:dyDescent="0.3">
      <c r="B127" s="4" t="s">
        <v>55</v>
      </c>
      <c r="C127" s="7"/>
      <c r="D127" s="62"/>
      <c r="E127" s="63"/>
      <c r="F127" s="63">
        <f t="shared" si="17"/>
        <v>0</v>
      </c>
      <c r="G127" s="63"/>
      <c r="H127" s="63"/>
      <c r="I127" s="63">
        <f t="shared" si="13"/>
        <v>0</v>
      </c>
    </row>
    <row r="128" spans="2:9" x14ac:dyDescent="0.3">
      <c r="B128" s="4" t="s">
        <v>56</v>
      </c>
      <c r="C128" s="7"/>
      <c r="D128" s="62"/>
      <c r="E128" s="63"/>
      <c r="F128" s="63">
        <f t="shared" si="17"/>
        <v>0</v>
      </c>
      <c r="G128" s="63"/>
      <c r="H128" s="63"/>
      <c r="I128" s="63">
        <f t="shared" si="13"/>
        <v>0</v>
      </c>
    </row>
    <row r="129" spans="2:9" x14ac:dyDescent="0.3">
      <c r="B129" s="4" t="s">
        <v>57</v>
      </c>
      <c r="C129" s="7"/>
      <c r="D129" s="62"/>
      <c r="E129" s="63"/>
      <c r="F129" s="63">
        <f t="shared" si="17"/>
        <v>0</v>
      </c>
      <c r="G129" s="63"/>
      <c r="H129" s="63"/>
      <c r="I129" s="63">
        <f t="shared" si="13"/>
        <v>0</v>
      </c>
    </row>
    <row r="130" spans="2:9" x14ac:dyDescent="0.3">
      <c r="B130" s="4" t="s">
        <v>58</v>
      </c>
      <c r="C130" s="7"/>
      <c r="D130" s="62">
        <v>61000</v>
      </c>
      <c r="E130" s="63">
        <v>84000</v>
      </c>
      <c r="F130" s="63">
        <f t="shared" si="17"/>
        <v>145000</v>
      </c>
      <c r="G130" s="63">
        <v>32870</v>
      </c>
      <c r="H130" s="63">
        <v>32870</v>
      </c>
      <c r="I130" s="63">
        <f t="shared" si="13"/>
        <v>112130</v>
      </c>
    </row>
    <row r="131" spans="2:9" x14ac:dyDescent="0.3">
      <c r="B131" s="4" t="s">
        <v>59</v>
      </c>
      <c r="C131" s="7"/>
      <c r="D131" s="62"/>
      <c r="E131" s="63"/>
      <c r="F131" s="63">
        <f t="shared" si="17"/>
        <v>0</v>
      </c>
      <c r="G131" s="63"/>
      <c r="H131" s="63"/>
      <c r="I131" s="63">
        <f t="shared" si="13"/>
        <v>0</v>
      </c>
    </row>
    <row r="132" spans="2:9" x14ac:dyDescent="0.3">
      <c r="B132" s="4" t="s">
        <v>60</v>
      </c>
      <c r="C132" s="7"/>
      <c r="D132" s="62"/>
      <c r="E132" s="63"/>
      <c r="F132" s="63">
        <f t="shared" si="17"/>
        <v>0</v>
      </c>
      <c r="G132" s="63"/>
      <c r="H132" s="63"/>
      <c r="I132" s="63">
        <f t="shared" si="13"/>
        <v>0</v>
      </c>
    </row>
    <row r="133" spans="2:9" x14ac:dyDescent="0.3">
      <c r="B133" s="4" t="s">
        <v>61</v>
      </c>
      <c r="C133" s="7"/>
      <c r="D133" s="62"/>
      <c r="E133" s="63"/>
      <c r="F133" s="63">
        <f t="shared" si="17"/>
        <v>0</v>
      </c>
      <c r="G133" s="63"/>
      <c r="H133" s="63"/>
      <c r="I133" s="63">
        <f t="shared" si="13"/>
        <v>0</v>
      </c>
    </row>
    <row r="134" spans="2:9" x14ac:dyDescent="0.3">
      <c r="B134" s="4" t="s">
        <v>62</v>
      </c>
      <c r="C134" s="5"/>
      <c r="D134" s="62">
        <f>SUM(D135:D137)</f>
        <v>10720914</v>
      </c>
      <c r="E134" s="62">
        <f>SUM(E135:E137)</f>
        <v>-104116</v>
      </c>
      <c r="F134" s="62">
        <f>SUM(F135:F137)</f>
        <v>10616798</v>
      </c>
      <c r="G134" s="62">
        <f>SUM(G135:G137)</f>
        <v>0</v>
      </c>
      <c r="H134" s="62">
        <f>SUM(H135:H137)</f>
        <v>0</v>
      </c>
      <c r="I134" s="63">
        <f t="shared" si="13"/>
        <v>10616798</v>
      </c>
    </row>
    <row r="135" spans="2:9" x14ac:dyDescent="0.3">
      <c r="B135" s="4" t="s">
        <v>63</v>
      </c>
      <c r="C135" s="7"/>
      <c r="D135" s="62">
        <v>10720914</v>
      </c>
      <c r="E135" s="63">
        <v>-104116</v>
      </c>
      <c r="F135" s="63">
        <f>D135+E135</f>
        <v>10616798</v>
      </c>
      <c r="G135" s="63">
        <v>0</v>
      </c>
      <c r="H135" s="63">
        <v>0</v>
      </c>
      <c r="I135" s="63">
        <f t="shared" si="13"/>
        <v>10616798</v>
      </c>
    </row>
    <row r="136" spans="2:9" x14ac:dyDescent="0.3">
      <c r="B136" s="4" t="s">
        <v>64</v>
      </c>
      <c r="C136" s="7"/>
      <c r="D136" s="62"/>
      <c r="E136" s="63"/>
      <c r="F136" s="63">
        <f>D136+E136</f>
        <v>0</v>
      </c>
      <c r="G136" s="63"/>
      <c r="H136" s="63"/>
      <c r="I136" s="63">
        <f t="shared" si="13"/>
        <v>0</v>
      </c>
    </row>
    <row r="137" spans="2:9" x14ac:dyDescent="0.3">
      <c r="B137" s="4" t="s">
        <v>65</v>
      </c>
      <c r="C137" s="7"/>
      <c r="D137" s="62"/>
      <c r="E137" s="63"/>
      <c r="F137" s="63">
        <f>D137+E137</f>
        <v>0</v>
      </c>
      <c r="G137" s="63"/>
      <c r="H137" s="63"/>
      <c r="I137" s="63">
        <f t="shared" si="13"/>
        <v>0</v>
      </c>
    </row>
    <row r="138" spans="2:9" x14ac:dyDescent="0.3">
      <c r="B138" s="4" t="s">
        <v>66</v>
      </c>
      <c r="C138" s="5"/>
      <c r="D138" s="62">
        <f>SUM(D139:D146)</f>
        <v>0</v>
      </c>
      <c r="E138" s="62">
        <f>SUM(E139:E146)</f>
        <v>0</v>
      </c>
      <c r="F138" s="62">
        <f>F139+F140+F141+F142+F143+F145+F146</f>
        <v>0</v>
      </c>
      <c r="G138" s="62">
        <f>SUM(G139:G146)</f>
        <v>0</v>
      </c>
      <c r="H138" s="62">
        <f>SUM(H139:H146)</f>
        <v>0</v>
      </c>
      <c r="I138" s="63">
        <f t="shared" si="13"/>
        <v>0</v>
      </c>
    </row>
    <row r="139" spans="2:9" x14ac:dyDescent="0.3">
      <c r="B139" s="4" t="s">
        <v>67</v>
      </c>
      <c r="C139" s="7"/>
      <c r="D139" s="62"/>
      <c r="E139" s="63"/>
      <c r="F139" s="63">
        <f>D139+E139</f>
        <v>0</v>
      </c>
      <c r="G139" s="63"/>
      <c r="H139" s="63"/>
      <c r="I139" s="63">
        <f t="shared" si="13"/>
        <v>0</v>
      </c>
    </row>
    <row r="140" spans="2:9" x14ac:dyDescent="0.3">
      <c r="B140" s="4" t="s">
        <v>68</v>
      </c>
      <c r="C140" s="7"/>
      <c r="D140" s="62"/>
      <c r="E140" s="63"/>
      <c r="F140" s="63">
        <f t="shared" ref="F140:F146" si="18">D140+E140</f>
        <v>0</v>
      </c>
      <c r="G140" s="63"/>
      <c r="H140" s="63"/>
      <c r="I140" s="63">
        <f t="shared" si="13"/>
        <v>0</v>
      </c>
    </row>
    <row r="141" spans="2:9" x14ac:dyDescent="0.3">
      <c r="B141" s="4" t="s">
        <v>69</v>
      </c>
      <c r="C141" s="7"/>
      <c r="D141" s="62"/>
      <c r="E141" s="63"/>
      <c r="F141" s="63">
        <f t="shared" si="18"/>
        <v>0</v>
      </c>
      <c r="G141" s="63"/>
      <c r="H141" s="63"/>
      <c r="I141" s="63">
        <f t="shared" si="13"/>
        <v>0</v>
      </c>
    </row>
    <row r="142" spans="2:9" x14ac:dyDescent="0.3">
      <c r="B142" s="4" t="s">
        <v>70</v>
      </c>
      <c r="C142" s="7"/>
      <c r="D142" s="62"/>
      <c r="E142" s="63"/>
      <c r="F142" s="63">
        <f t="shared" si="18"/>
        <v>0</v>
      </c>
      <c r="G142" s="63"/>
      <c r="H142" s="63"/>
      <c r="I142" s="63">
        <f t="shared" si="13"/>
        <v>0</v>
      </c>
    </row>
    <row r="143" spans="2:9" x14ac:dyDescent="0.3">
      <c r="B143" s="4" t="s">
        <v>71</v>
      </c>
      <c r="C143" s="7"/>
      <c r="D143" s="62"/>
      <c r="E143" s="63"/>
      <c r="F143" s="63">
        <f t="shared" si="18"/>
        <v>0</v>
      </c>
      <c r="G143" s="63"/>
      <c r="H143" s="63"/>
      <c r="I143" s="63">
        <f t="shared" si="13"/>
        <v>0</v>
      </c>
    </row>
    <row r="144" spans="2:9" x14ac:dyDescent="0.3">
      <c r="B144" s="4" t="s">
        <v>72</v>
      </c>
      <c r="C144" s="7"/>
      <c r="D144" s="62"/>
      <c r="E144" s="63"/>
      <c r="F144" s="63">
        <f t="shared" si="18"/>
        <v>0</v>
      </c>
      <c r="G144" s="63"/>
      <c r="H144" s="63"/>
      <c r="I144" s="63">
        <f t="shared" si="13"/>
        <v>0</v>
      </c>
    </row>
    <row r="145" spans="2:9" x14ac:dyDescent="0.3">
      <c r="B145" s="4" t="s">
        <v>73</v>
      </c>
      <c r="C145" s="7"/>
      <c r="D145" s="62"/>
      <c r="E145" s="63"/>
      <c r="F145" s="63">
        <f t="shared" si="18"/>
        <v>0</v>
      </c>
      <c r="G145" s="63"/>
      <c r="H145" s="63"/>
      <c r="I145" s="63">
        <f t="shared" si="13"/>
        <v>0</v>
      </c>
    </row>
    <row r="146" spans="2:9" x14ac:dyDescent="0.3">
      <c r="B146" s="4" t="s">
        <v>74</v>
      </c>
      <c r="C146" s="7"/>
      <c r="D146" s="62"/>
      <c r="E146" s="63"/>
      <c r="F146" s="63">
        <f t="shared" si="18"/>
        <v>0</v>
      </c>
      <c r="G146" s="63"/>
      <c r="H146" s="63"/>
      <c r="I146" s="63">
        <f t="shared" si="13"/>
        <v>0</v>
      </c>
    </row>
    <row r="147" spans="2:9" x14ac:dyDescent="0.3">
      <c r="B147" s="4" t="s">
        <v>75</v>
      </c>
      <c r="C147" s="5"/>
      <c r="D147" s="62">
        <f>SUM(D148:D150)</f>
        <v>0</v>
      </c>
      <c r="E147" s="62">
        <f>SUM(E148:E150)</f>
        <v>0</v>
      </c>
      <c r="F147" s="62">
        <f>SUM(F148:F150)</f>
        <v>0</v>
      </c>
      <c r="G147" s="62">
        <f>SUM(G148:G150)</f>
        <v>0</v>
      </c>
      <c r="H147" s="62">
        <f>SUM(H148:H150)</f>
        <v>0</v>
      </c>
      <c r="I147" s="63">
        <f t="shared" si="13"/>
        <v>0</v>
      </c>
    </row>
    <row r="148" spans="2:9" x14ac:dyDescent="0.3">
      <c r="B148" s="4" t="s">
        <v>76</v>
      </c>
      <c r="C148" s="7"/>
      <c r="D148" s="62"/>
      <c r="E148" s="63"/>
      <c r="F148" s="63">
        <f>D148+E148</f>
        <v>0</v>
      </c>
      <c r="G148" s="63"/>
      <c r="H148" s="63"/>
      <c r="I148" s="63">
        <f t="shared" si="13"/>
        <v>0</v>
      </c>
    </row>
    <row r="149" spans="2:9" x14ac:dyDescent="0.3">
      <c r="B149" s="4" t="s">
        <v>77</v>
      </c>
      <c r="C149" s="7"/>
      <c r="D149" s="62"/>
      <c r="E149" s="63"/>
      <c r="F149" s="63">
        <f>D149+E149</f>
        <v>0</v>
      </c>
      <c r="G149" s="63"/>
      <c r="H149" s="63"/>
      <c r="I149" s="63">
        <f t="shared" si="13"/>
        <v>0</v>
      </c>
    </row>
    <row r="150" spans="2:9" x14ac:dyDescent="0.3">
      <c r="B150" s="4" t="s">
        <v>78</v>
      </c>
      <c r="C150" s="7"/>
      <c r="D150" s="62"/>
      <c r="E150" s="63"/>
      <c r="F150" s="63">
        <f>D150+E150</f>
        <v>0</v>
      </c>
      <c r="G150" s="63"/>
      <c r="H150" s="63"/>
      <c r="I150" s="63">
        <f t="shared" ref="I150:I158" si="19">F150-G150</f>
        <v>0</v>
      </c>
    </row>
    <row r="151" spans="2:9" x14ac:dyDescent="0.3">
      <c r="B151" s="4" t="s">
        <v>79</v>
      </c>
      <c r="C151" s="5"/>
      <c r="D151" s="62">
        <f>SUM(D152:D158)</f>
        <v>0</v>
      </c>
      <c r="E151" s="62">
        <f>SUM(E152:E158)</f>
        <v>0</v>
      </c>
      <c r="F151" s="62">
        <f>SUM(F152:F158)</f>
        <v>0</v>
      </c>
      <c r="G151" s="62">
        <f>SUM(G152:G158)</f>
        <v>0</v>
      </c>
      <c r="H151" s="62">
        <f>SUM(H152:H158)</f>
        <v>0</v>
      </c>
      <c r="I151" s="63">
        <f t="shared" si="19"/>
        <v>0</v>
      </c>
    </row>
    <row r="152" spans="2:9" x14ac:dyDescent="0.3">
      <c r="B152" s="4" t="s">
        <v>80</v>
      </c>
      <c r="C152" s="7"/>
      <c r="D152" s="62"/>
      <c r="E152" s="63"/>
      <c r="F152" s="63">
        <f>D152+E152</f>
        <v>0</v>
      </c>
      <c r="G152" s="63"/>
      <c r="H152" s="63"/>
      <c r="I152" s="63">
        <f t="shared" si="19"/>
        <v>0</v>
      </c>
    </row>
    <row r="153" spans="2:9" x14ac:dyDescent="0.3">
      <c r="B153" s="4" t="s">
        <v>81</v>
      </c>
      <c r="C153" s="7"/>
      <c r="D153" s="62"/>
      <c r="E153" s="63"/>
      <c r="F153" s="63">
        <f t="shared" ref="F153:F158" si="20">D153+E153</f>
        <v>0</v>
      </c>
      <c r="G153" s="63"/>
      <c r="H153" s="63"/>
      <c r="I153" s="63">
        <f t="shared" si="19"/>
        <v>0</v>
      </c>
    </row>
    <row r="154" spans="2:9" x14ac:dyDescent="0.3">
      <c r="B154" s="4" t="s">
        <v>82</v>
      </c>
      <c r="C154" s="7"/>
      <c r="D154" s="62"/>
      <c r="E154" s="63"/>
      <c r="F154" s="63">
        <f t="shared" si="20"/>
        <v>0</v>
      </c>
      <c r="G154" s="63"/>
      <c r="H154" s="63"/>
      <c r="I154" s="63">
        <f t="shared" si="19"/>
        <v>0</v>
      </c>
    </row>
    <row r="155" spans="2:9" x14ac:dyDescent="0.3">
      <c r="B155" s="4" t="s">
        <v>83</v>
      </c>
      <c r="C155" s="7"/>
      <c r="D155" s="62"/>
      <c r="E155" s="63"/>
      <c r="F155" s="63">
        <f t="shared" si="20"/>
        <v>0</v>
      </c>
      <c r="G155" s="63"/>
      <c r="H155" s="63"/>
      <c r="I155" s="63">
        <f t="shared" si="19"/>
        <v>0</v>
      </c>
    </row>
    <row r="156" spans="2:9" x14ac:dyDescent="0.3">
      <c r="B156" s="4" t="s">
        <v>84</v>
      </c>
      <c r="C156" s="7"/>
      <c r="D156" s="62"/>
      <c r="E156" s="63"/>
      <c r="F156" s="63">
        <f t="shared" si="20"/>
        <v>0</v>
      </c>
      <c r="G156" s="63"/>
      <c r="H156" s="63"/>
      <c r="I156" s="63">
        <f t="shared" si="19"/>
        <v>0</v>
      </c>
    </row>
    <row r="157" spans="2:9" x14ac:dyDescent="0.3">
      <c r="B157" s="4" t="s">
        <v>85</v>
      </c>
      <c r="C157" s="7"/>
      <c r="D157" s="62"/>
      <c r="E157" s="63"/>
      <c r="F157" s="63">
        <f t="shared" si="20"/>
        <v>0</v>
      </c>
      <c r="G157" s="63"/>
      <c r="H157" s="63"/>
      <c r="I157" s="63">
        <f t="shared" si="19"/>
        <v>0</v>
      </c>
    </row>
    <row r="158" spans="2:9" x14ac:dyDescent="0.3">
      <c r="B158" s="4" t="s">
        <v>86</v>
      </c>
      <c r="C158" s="7"/>
      <c r="D158" s="62"/>
      <c r="E158" s="63"/>
      <c r="F158" s="63">
        <f t="shared" si="20"/>
        <v>0</v>
      </c>
      <c r="G158" s="63"/>
      <c r="H158" s="63"/>
      <c r="I158" s="63">
        <f t="shared" si="19"/>
        <v>0</v>
      </c>
    </row>
    <row r="159" spans="2:9" x14ac:dyDescent="0.3">
      <c r="B159" s="8"/>
      <c r="C159" s="9"/>
      <c r="D159" s="62"/>
      <c r="E159" s="63"/>
      <c r="F159" s="63"/>
      <c r="G159" s="63"/>
      <c r="H159" s="63"/>
      <c r="I159" s="63"/>
    </row>
    <row r="160" spans="2:9" x14ac:dyDescent="0.3">
      <c r="B160" s="14" t="s">
        <v>88</v>
      </c>
      <c r="C160" s="23"/>
      <c r="D160" s="67">
        <f t="shared" ref="D160:I160" si="21">D10+D85</f>
        <v>64760049.139999993</v>
      </c>
      <c r="E160" s="67">
        <f t="shared" si="21"/>
        <v>1296345.3999999985</v>
      </c>
      <c r="F160" s="67">
        <f t="shared" si="21"/>
        <v>66056394.539999999</v>
      </c>
      <c r="G160" s="67">
        <f t="shared" si="21"/>
        <v>20793597.109999999</v>
      </c>
      <c r="H160" s="67">
        <f t="shared" si="21"/>
        <v>20470205.890000001</v>
      </c>
      <c r="I160" s="67">
        <f t="shared" si="21"/>
        <v>45262797.429999992</v>
      </c>
    </row>
    <row r="161" spans="2:9" ht="14.4" thickBot="1" x14ac:dyDescent="0.35">
      <c r="B161" s="24"/>
      <c r="C161" s="25"/>
      <c r="D161" s="68"/>
      <c r="E161" s="69"/>
      <c r="F161" s="69"/>
      <c r="G161" s="69"/>
      <c r="H161" s="69"/>
      <c r="I161" s="69"/>
    </row>
    <row r="162" spans="2:9" s="1" customFormat="1" x14ac:dyDescent="0.3">
      <c r="D162" s="42"/>
      <c r="E162" s="42"/>
      <c r="F162" s="42"/>
      <c r="G162" s="42"/>
      <c r="H162" s="42"/>
      <c r="I162" s="42"/>
    </row>
    <row r="163" spans="2:9" s="1" customFormat="1" x14ac:dyDescent="0.3">
      <c r="D163" s="42"/>
      <c r="E163" s="42"/>
      <c r="F163" s="42"/>
      <c r="G163" s="42"/>
      <c r="H163" s="42"/>
      <c r="I163" s="42"/>
    </row>
    <row r="164" spans="2:9" s="1" customFormat="1" x14ac:dyDescent="0.3">
      <c r="D164" s="42"/>
      <c r="E164" s="42"/>
      <c r="F164" s="42"/>
      <c r="G164" s="42"/>
      <c r="H164" s="42"/>
      <c r="I164" s="42"/>
    </row>
    <row r="165" spans="2:9" s="1" customFormat="1" x14ac:dyDescent="0.3">
      <c r="D165" s="42"/>
      <c r="E165" s="42"/>
      <c r="F165" s="42"/>
      <c r="G165" s="42"/>
      <c r="H165" s="42"/>
      <c r="I165" s="42"/>
    </row>
    <row r="166" spans="2:9" s="1" customFormat="1" x14ac:dyDescent="0.3">
      <c r="D166" s="42"/>
      <c r="E166" s="42"/>
      <c r="F166" s="42"/>
      <c r="G166" s="42"/>
      <c r="H166" s="42"/>
      <c r="I166" s="42"/>
    </row>
    <row r="167" spans="2:9" s="1" customFormat="1" x14ac:dyDescent="0.3">
      <c r="D167" s="42"/>
      <c r="E167" s="42"/>
      <c r="F167" s="42"/>
      <c r="G167" s="42"/>
      <c r="H167" s="42"/>
      <c r="I167" s="42"/>
    </row>
    <row r="168" spans="2:9" s="1" customFormat="1" x14ac:dyDescent="0.3">
      <c r="D168" s="42"/>
      <c r="E168" s="42"/>
      <c r="F168" s="42"/>
      <c r="G168" s="42"/>
      <c r="H168" s="42"/>
      <c r="I168" s="42"/>
    </row>
    <row r="169" spans="2:9" s="1" customFormat="1" x14ac:dyDescent="0.3">
      <c r="D169" s="42"/>
      <c r="E169" s="42"/>
      <c r="F169" s="42"/>
      <c r="G169" s="42"/>
      <c r="H169" s="42"/>
      <c r="I169" s="42"/>
    </row>
    <row r="170" spans="2:9" s="1" customFormat="1" x14ac:dyDescent="0.3">
      <c r="D170" s="42"/>
      <c r="E170" s="42"/>
      <c r="F170" s="42"/>
      <c r="G170" s="42"/>
      <c r="H170" s="42"/>
      <c r="I170" s="42"/>
    </row>
    <row r="171" spans="2:9" s="1" customFormat="1" x14ac:dyDescent="0.3">
      <c r="D171" s="42"/>
      <c r="E171" s="42"/>
      <c r="F171" s="42"/>
      <c r="G171" s="42"/>
      <c r="H171" s="42"/>
      <c r="I171" s="42"/>
    </row>
    <row r="172" spans="2:9" s="1" customFormat="1" x14ac:dyDescent="0.3">
      <c r="D172" s="42"/>
      <c r="E172" s="42"/>
      <c r="F172" s="42"/>
      <c r="G172" s="42"/>
      <c r="H172" s="42"/>
      <c r="I172" s="42"/>
    </row>
  </sheetData>
  <mergeCells count="12">
    <mergeCell ref="B39:C39"/>
    <mergeCell ref="B49:C49"/>
    <mergeCell ref="B63:C63"/>
    <mergeCell ref="B114:C114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horizontalDpi="1200" verticalDpi="1200" r:id="rId1"/>
  <rowBreaks count="1" manualBreakCount="1">
    <brk id="8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F6a_EAEPED_COG ABRIL</vt:lpstr>
      <vt:lpstr>F6a_EAEPED_COG MAYO</vt:lpstr>
      <vt:lpstr>F6a_EAEPED_COG JUNIO</vt:lpstr>
      <vt:lpstr>'F6a_EAEPED_COG ABRIL'!Área_de_impresión</vt:lpstr>
      <vt:lpstr>'F6a_EAEPED_COG JUNIO'!Área_de_impresión</vt:lpstr>
      <vt:lpstr>'F6a_EAEPED_COG MAYO'!Área_de_impresión</vt:lpstr>
      <vt:lpstr>'F6a_EAEPED_COG ABRIL'!Títulos_a_imprimir</vt:lpstr>
      <vt:lpstr>'F6a_EAEPED_COG JUNIO'!Títulos_a_imprimir</vt:lpstr>
      <vt:lpstr>'F6a_EAEPED_COG MAYO'!Títulos_a_imprimir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TEPETITLAN 2024</dc:creator>
  <cp:lastModifiedBy>TEPETITLAN 2024</cp:lastModifiedBy>
  <cp:lastPrinted>2024-07-13T18:47:04Z</cp:lastPrinted>
  <dcterms:created xsi:type="dcterms:W3CDTF">2024-07-10T05:50:48Z</dcterms:created>
  <dcterms:modified xsi:type="dcterms:W3CDTF">2024-07-13T18:48:45Z</dcterms:modified>
</cp:coreProperties>
</file>